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195" windowHeight="7560" firstSheet="2" activeTab="2"/>
  </bookViews>
  <sheets>
    <sheet name="Район" sheetId="1" r:id="rId1"/>
    <sheet name="Благов сп" sheetId="3" r:id="rId2"/>
    <sheet name="6" sheetId="9" r:id="rId3"/>
  </sheets>
  <calcPr calcId="145621"/>
</workbook>
</file>

<file path=xl/calcChain.xml><?xml version="1.0" encoding="utf-8"?>
<calcChain xmlns="http://schemas.openxmlformats.org/spreadsheetml/2006/main">
  <c r="E264" i="9" l="1"/>
  <c r="D264" i="9"/>
  <c r="E122" i="9"/>
  <c r="D122" i="9"/>
  <c r="D126" i="9" l="1"/>
  <c r="E193" i="9" l="1"/>
  <c r="E192" i="9" s="1"/>
  <c r="E191" i="9" s="1"/>
  <c r="D193" i="9"/>
  <c r="D192" i="9" s="1"/>
  <c r="D191" i="9" s="1"/>
  <c r="E188" i="9"/>
  <c r="E187" i="9" s="1"/>
  <c r="E186" i="9" s="1"/>
  <c r="D188" i="9"/>
  <c r="D187" i="9" s="1"/>
  <c r="D186" i="9" s="1"/>
  <c r="E40" i="9"/>
  <c r="E39" i="9" s="1"/>
  <c r="D40" i="9"/>
  <c r="E262" i="9"/>
  <c r="E259" i="9" s="1"/>
  <c r="D262" i="9"/>
  <c r="E260" i="9"/>
  <c r="D260" i="9"/>
  <c r="D259" i="9" s="1"/>
  <c r="E257" i="9"/>
  <c r="D257" i="9"/>
  <c r="E254" i="9"/>
  <c r="D254" i="9"/>
  <c r="E251" i="9"/>
  <c r="D251" i="9"/>
  <c r="E249" i="9"/>
  <c r="D249" i="9"/>
  <c r="E247" i="9"/>
  <c r="D247" i="9"/>
  <c r="E245" i="9"/>
  <c r="D245" i="9"/>
  <c r="D244" i="9"/>
  <c r="D243" i="9"/>
  <c r="E242" i="9"/>
  <c r="E241" i="9" s="1"/>
  <c r="D242" i="9"/>
  <c r="E239" i="9"/>
  <c r="D239" i="9"/>
  <c r="E236" i="9"/>
  <c r="E235" i="9" s="1"/>
  <c r="D236" i="9"/>
  <c r="D235" i="9" s="1"/>
  <c r="E233" i="9"/>
  <c r="E232" i="9" s="1"/>
  <c r="D233" i="9"/>
  <c r="D232" i="9" s="1"/>
  <c r="D231" i="9" s="1"/>
  <c r="D230" i="9" s="1"/>
  <c r="E228" i="9"/>
  <c r="E227" i="9" s="1"/>
  <c r="E226" i="9" s="1"/>
  <c r="D228" i="9"/>
  <c r="D227" i="9" s="1"/>
  <c r="D226" i="9" s="1"/>
  <c r="E224" i="9"/>
  <c r="E223" i="9" s="1"/>
  <c r="E222" i="9" s="1"/>
  <c r="D224" i="9"/>
  <c r="D223" i="9" s="1"/>
  <c r="D222" i="9" s="1"/>
  <c r="E220" i="9"/>
  <c r="E219" i="9" s="1"/>
  <c r="D220" i="9"/>
  <c r="D219" i="9" s="1"/>
  <c r="E215" i="9"/>
  <c r="D215" i="9"/>
  <c r="E213" i="9"/>
  <c r="D213" i="9"/>
  <c r="E210" i="9"/>
  <c r="E209" i="9" s="1"/>
  <c r="D210" i="9"/>
  <c r="D209" i="9" s="1"/>
  <c r="E206" i="9"/>
  <c r="D206" i="9"/>
  <c r="E204" i="9"/>
  <c r="D204" i="9"/>
  <c r="D203" i="9" s="1"/>
  <c r="E199" i="9"/>
  <c r="E198" i="9" s="1"/>
  <c r="E197" i="9" s="1"/>
  <c r="E196" i="9" s="1"/>
  <c r="D199" i="9"/>
  <c r="D198" i="9" s="1"/>
  <c r="D197" i="9" s="1"/>
  <c r="D196" i="9" s="1"/>
  <c r="E184" i="9"/>
  <c r="E183" i="9" s="1"/>
  <c r="E182" i="9" s="1"/>
  <c r="D184" i="9"/>
  <c r="D183" i="9" s="1"/>
  <c r="D182" i="9" s="1"/>
  <c r="E180" i="9"/>
  <c r="E179" i="9" s="1"/>
  <c r="E178" i="9" s="1"/>
  <c r="D180" i="9"/>
  <c r="D179" i="9" s="1"/>
  <c r="D178" i="9" s="1"/>
  <c r="E175" i="9"/>
  <c r="E174" i="9" s="1"/>
  <c r="E173" i="9" s="1"/>
  <c r="E172" i="9" s="1"/>
  <c r="D175" i="9"/>
  <c r="D174" i="9" s="1"/>
  <c r="D173" i="9" s="1"/>
  <c r="D172" i="9" s="1"/>
  <c r="E169" i="9"/>
  <c r="E168" i="9" s="1"/>
  <c r="E167" i="9" s="1"/>
  <c r="E166" i="9" s="1"/>
  <c r="D169" i="9"/>
  <c r="D168" i="9" s="1"/>
  <c r="D167" i="9" s="1"/>
  <c r="D166" i="9" s="1"/>
  <c r="E164" i="9"/>
  <c r="E163" i="9" s="1"/>
  <c r="E162" i="9" s="1"/>
  <c r="D164" i="9"/>
  <c r="D163" i="9" s="1"/>
  <c r="D162" i="9" s="1"/>
  <c r="E160" i="9"/>
  <c r="E159" i="9" s="1"/>
  <c r="D160" i="9"/>
  <c r="D159" i="9" s="1"/>
  <c r="E157" i="9"/>
  <c r="E156" i="9" s="1"/>
  <c r="D157" i="9"/>
  <c r="D156" i="9" s="1"/>
  <c r="E151" i="9"/>
  <c r="E150" i="9" s="1"/>
  <c r="E149" i="9" s="1"/>
  <c r="D151" i="9"/>
  <c r="D150" i="9" s="1"/>
  <c r="D149" i="9" s="1"/>
  <c r="E147" i="9"/>
  <c r="E146" i="9" s="1"/>
  <c r="E145" i="9" s="1"/>
  <c r="D147" i="9"/>
  <c r="D146" i="9" s="1"/>
  <c r="D145" i="9" s="1"/>
  <c r="E142" i="9"/>
  <c r="D142" i="9"/>
  <c r="E140" i="9"/>
  <c r="E139" i="9" s="1"/>
  <c r="D140" i="9"/>
  <c r="D139" i="9" s="1"/>
  <c r="E136" i="9"/>
  <c r="E135" i="9" s="1"/>
  <c r="E134" i="9" s="1"/>
  <c r="D136" i="9"/>
  <c r="D135" i="9" s="1"/>
  <c r="D134" i="9" s="1"/>
  <c r="E131" i="9"/>
  <c r="E130" i="9" s="1"/>
  <c r="E129" i="9" s="1"/>
  <c r="E128" i="9" s="1"/>
  <c r="D131" i="9"/>
  <c r="D130" i="9" s="1"/>
  <c r="D129" i="9" s="1"/>
  <c r="D128" i="9" s="1"/>
  <c r="E125" i="9"/>
  <c r="E124" i="9" s="1"/>
  <c r="D125" i="9"/>
  <c r="D124" i="9" s="1"/>
  <c r="E120" i="9"/>
  <c r="D120" i="9"/>
  <c r="E118" i="9"/>
  <c r="D118" i="9"/>
  <c r="E116" i="9"/>
  <c r="D116" i="9"/>
  <c r="E114" i="9"/>
  <c r="D114" i="9"/>
  <c r="D113" i="9" s="1"/>
  <c r="E109" i="9"/>
  <c r="E108" i="9" s="1"/>
  <c r="D109" i="9"/>
  <c r="D108" i="9" s="1"/>
  <c r="E106" i="9"/>
  <c r="E105" i="9" s="1"/>
  <c r="D106" i="9"/>
  <c r="D105" i="9" s="1"/>
  <c r="E102" i="9"/>
  <c r="E101" i="9" s="1"/>
  <c r="D102" i="9"/>
  <c r="D101" i="9" s="1"/>
  <c r="E99" i="9"/>
  <c r="E98" i="9" s="1"/>
  <c r="D99" i="9"/>
  <c r="D98" i="9" s="1"/>
  <c r="E95" i="9"/>
  <c r="D95" i="9"/>
  <c r="E92" i="9"/>
  <c r="D92" i="9"/>
  <c r="E89" i="9"/>
  <c r="D89" i="9"/>
  <c r="E85" i="9"/>
  <c r="D85" i="9"/>
  <c r="E82" i="9"/>
  <c r="D82" i="9"/>
  <c r="E79" i="9"/>
  <c r="D79" i="9"/>
  <c r="E76" i="9"/>
  <c r="D76" i="9"/>
  <c r="E73" i="9"/>
  <c r="D73" i="9"/>
  <c r="E70" i="9"/>
  <c r="D70" i="9"/>
  <c r="E67" i="9"/>
  <c r="D67" i="9"/>
  <c r="E64" i="9"/>
  <c r="D64" i="9"/>
  <c r="E61" i="9"/>
  <c r="D61" i="9"/>
  <c r="E58" i="9"/>
  <c r="D58" i="9"/>
  <c r="E55" i="9"/>
  <c r="D55" i="9"/>
  <c r="E50" i="9"/>
  <c r="E49" i="9" s="1"/>
  <c r="D50" i="9"/>
  <c r="D49" i="9" s="1"/>
  <c r="E46" i="9"/>
  <c r="D46" i="9"/>
  <c r="E44" i="9"/>
  <c r="D44" i="9"/>
  <c r="D39" i="9"/>
  <c r="E37" i="9"/>
  <c r="D37" i="9"/>
  <c r="E34" i="9"/>
  <c r="D34" i="9"/>
  <c r="E32" i="9"/>
  <c r="D32" i="9"/>
  <c r="E30" i="9"/>
  <c r="D30" i="9"/>
  <c r="D29" i="9"/>
  <c r="D28" i="9" s="1"/>
  <c r="E28" i="9"/>
  <c r="E24" i="9"/>
  <c r="D24" i="9"/>
  <c r="E21" i="9"/>
  <c r="D21" i="9"/>
  <c r="E18" i="9"/>
  <c r="D18" i="9"/>
  <c r="E16" i="9"/>
  <c r="D16" i="9"/>
  <c r="E14" i="9"/>
  <c r="D14" i="9"/>
  <c r="E13" i="9"/>
  <c r="E12" i="9" s="1"/>
  <c r="D13" i="9"/>
  <c r="D12" i="9" s="1"/>
  <c r="E9" i="9"/>
  <c r="E8" i="9" s="1"/>
  <c r="D9" i="9"/>
  <c r="D8" i="9" s="1"/>
  <c r="E203" i="9" l="1"/>
  <c r="E202" i="9" s="1"/>
  <c r="E113" i="9"/>
  <c r="E112" i="9" s="1"/>
  <c r="E231" i="9"/>
  <c r="E230" i="9" s="1"/>
  <c r="E238" i="9"/>
  <c r="D202" i="9"/>
  <c r="E155" i="9"/>
  <c r="E154" i="9" s="1"/>
  <c r="D155" i="9"/>
  <c r="D154" i="9" s="1"/>
  <c r="D112" i="9"/>
  <c r="E54" i="9"/>
  <c r="E53" i="9" s="1"/>
  <c r="E43" i="9"/>
  <c r="E42" i="9" s="1"/>
  <c r="E48" i="9"/>
  <c r="D48" i="9"/>
  <c r="D218" i="9"/>
  <c r="D217" i="9" s="1"/>
  <c r="E212" i="9"/>
  <c r="E208" i="9" s="1"/>
  <c r="E138" i="9"/>
  <c r="E133" i="9" s="1"/>
  <c r="D43" i="9"/>
  <c r="D42" i="9" s="1"/>
  <c r="D177" i="9"/>
  <c r="D212" i="9"/>
  <c r="D208" i="9" s="1"/>
  <c r="D138" i="9"/>
  <c r="D133" i="9" s="1"/>
  <c r="D11" i="9"/>
  <c r="D7" i="9" s="1"/>
  <c r="D241" i="9"/>
  <c r="D238" i="9" s="1"/>
  <c r="D144" i="9"/>
  <c r="E11" i="9"/>
  <c r="E7" i="9" s="1"/>
  <c r="D54" i="9"/>
  <c r="D53" i="9" s="1"/>
  <c r="E218" i="9"/>
  <c r="E217" i="9" s="1"/>
  <c r="E144" i="9"/>
  <c r="E177" i="9"/>
  <c r="D52" i="9" l="1"/>
  <c r="E201" i="9"/>
  <c r="E52" i="9"/>
  <c r="D6" i="9"/>
  <c r="E6" i="9"/>
  <c r="D201" i="9"/>
  <c r="E266" i="9" l="1"/>
  <c r="E268" i="9" s="1"/>
  <c r="D266" i="9"/>
  <c r="D268" i="9" s="1"/>
</calcChain>
</file>

<file path=xl/sharedStrings.xml><?xml version="1.0" encoding="utf-8"?>
<sst xmlns="http://schemas.openxmlformats.org/spreadsheetml/2006/main" count="808" uniqueCount="544">
  <si>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</si>
  <si>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</si>
  <si>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</si>
  <si>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</si>
  <si>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</si>
  <si>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</si>
  <si>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</si>
  <si>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</si>
  <si>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</si>
  <si>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</si>
  <si>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</si>
  <si>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</si>
  <si>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</si>
  <si>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</si>
  <si>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</si>
  <si>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</si>
  <si>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</si>
  <si>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</si>
  <si>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</si>
  <si>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</si>
  <si>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</si>
  <si>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</si>
  <si>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</si>
  <si>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</si>
  <si>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</si>
  <si>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</si>
  <si>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</si>
  <si>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</si>
  <si>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</si>
  <si>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</si>
  <si>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</si>
  <si>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</si>
  <si>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</si>
  <si>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</si>
  <si>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</si>
  <si>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</si>
  <si>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</si>
  <si>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</si>
  <si>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</si>
  <si>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</si>
  <si>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</si>
  <si>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</si>
  <si>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</si>
  <si>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</si>
  <si>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</si>
  <si>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</si>
  <si>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</si>
  <si>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</si>
  <si>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</si>
  <si>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</si>
  <si>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</si>
  <si>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</si>
  <si>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</si>
  <si>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</si>
  <si>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</si>
  <si>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</si>
  <si>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</si>
  <si>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</si>
  <si>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</si>
  <si>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</si>
  <si>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</si>
  <si>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</si>
  <si>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</si>
  <si>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</si>
  <si>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</si>
  <si>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</si>
  <si>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</si>
  <si>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</si>
  <si>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</si>
  <si>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</si>
  <si>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</si>
  <si>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</si>
  <si>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</si>
  <si>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</si>
  <si>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</si>
  <si>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</si>
  <si>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</si>
  <si>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</si>
  <si>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</si>
  <si>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</si>
  <si>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</si>
  <si>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</si>
  <si>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</si>
  <si>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</si>
  <si>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</si>
  <si>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</si>
  <si>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</si>
  <si>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</si>
  <si>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</si>
  <si>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</si>
  <si>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</si>
  <si>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</si>
  <si>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</si>
  <si>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</si>
  <si>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</si>
  <si>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</si>
  <si>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</si>
  <si>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</si>
  <si>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</si>
  <si>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</si>
  <si>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</si>
  <si>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</si>
  <si>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</si>
  <si>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</si>
  <si>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</si>
  <si>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</si>
  <si>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</si>
  <si>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</si>
  <si>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</si>
  <si>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</si>
  <si>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</si>
  <si>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</si>
  <si>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</si>
  <si>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</si>
  <si>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</si>
  <si>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</si>
  <si>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</si>
  <si>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</si>
  <si>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</si>
  <si>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</si>
  <si>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</si>
  <si>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</si>
  <si>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</si>
  <si>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</si>
  <si>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</si>
  <si>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</si>
  <si>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</si>
  <si>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</si>
  <si>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</si>
  <si>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</si>
  <si>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</si>
  <si>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</si>
  <si>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</si>
  <si>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</si>
  <si>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</si>
  <si>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</si>
  <si>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</si>
  <si>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</si>
  <si>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</si>
  <si>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</si>
  <si>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</si>
  <si>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</si>
  <si>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</si>
  <si>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</si>
  <si>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</si>
  <si>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</si>
  <si>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</si>
  <si>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</si>
  <si>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</si>
  <si>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</si>
  <si>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</si>
  <si>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</si>
  <si>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</si>
  <si>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</si>
  <si>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</si>
  <si>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</si>
  <si>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</si>
  <si>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</si>
  <si>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</si>
  <si>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</si>
  <si>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</si>
  <si>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</si>
  <si>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</si>
  <si>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</si>
  <si>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</si>
  <si>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</si>
  <si>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</si>
  <si>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</si>
  <si>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</si>
  <si>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</si>
  <si>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</si>
  <si>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</si>
  <si>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</si>
  <si>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</si>
  <si>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</si>
  <si>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</si>
  <si>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</si>
  <si>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</si>
  <si>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</si>
  <si>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</si>
  <si>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</si>
  <si>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</si>
  <si>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</si>
  <si>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</si>
  <si>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</si>
  <si>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</si>
  <si>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</si>
  <si>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</si>
  <si>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</si>
  <si>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</si>
  <si>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</si>
  <si>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</si>
  <si>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</si>
  <si>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</si>
  <si>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</si>
  <si>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</si>
  <si>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</si>
  <si>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</si>
  <si>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</si>
  <si>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</si>
  <si>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</si>
  <si>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</si>
  <si>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</si>
  <si>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</si>
  <si>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</si>
  <si>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</si>
  <si>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</si>
  <si>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</si>
  <si>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</si>
  <si>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</si>
  <si>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</si>
  <si>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</si>
  <si>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</si>
  <si>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</si>
  <si>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</si>
  <si>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</si>
  <si>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</si>
  <si>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</si>
  <si>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</si>
  <si>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</si>
  <si>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</si>
  <si>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</si>
  <si>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</si>
  <si>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</si>
  <si>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</si>
  <si>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</si>
  <si>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</si>
  <si>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</si>
  <si>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</si>
  <si>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</si>
  <si>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02.1.02.70500</t>
  </si>
  <si>
    <t>02.1.02.70550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</si>
  <si>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</si>
  <si>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</si>
  <si>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</si>
  <si>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</si>
  <si>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</si>
  <si>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</si>
  <si>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</si>
  <si>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</si>
  <si>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</si>
  <si>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</si>
  <si>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</si>
  <si>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</si>
  <si>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</si>
  <si>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</si>
  <si>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</si>
  <si>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</si>
  <si>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</si>
  <si>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</si>
  <si>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</si>
  <si>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</si>
  <si>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</si>
  <si>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</si>
  <si>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</si>
  <si>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</si>
  <si>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11.1.02.00000</t>
  </si>
  <si>
    <t>11.1.04.00000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</si>
  <si>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</si>
  <si>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</si>
  <si>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</si>
  <si>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</si>
  <si>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</si>
  <si>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</si>
  <si>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</si>
  <si>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</si>
  <si>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</si>
  <si>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</si>
  <si>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</si>
  <si>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</si>
  <si>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</si>
  <si>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</si>
  <si>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</si>
  <si>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</si>
  <si>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</si>
  <si>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</si>
  <si>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</si>
  <si>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</si>
  <si>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</si>
  <si>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</si>
  <si>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</si>
  <si>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</si>
  <si>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</si>
  <si>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</si>
  <si>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</si>
  <si>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>50.0.00.80190</t>
  </si>
  <si>
    <t>50.0.00.80200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</si>
  <si>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</si>
  <si>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</si>
  <si>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</si>
  <si>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</si>
  <si>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</si>
  <si>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</si>
  <si>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</si>
  <si>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</si>
  <si>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</si>
  <si>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</si>
  <si>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</si>
  <si>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</si>
  <si>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</si>
  <si>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</si>
  <si>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</si>
  <si>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</si>
  <si>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</si>
  <si>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</si>
  <si>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</si>
  <si>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</si>
  <si>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</si>
  <si>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</si>
  <si>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</si>
  <si>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</si>
  <si>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</si>
  <si>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</si>
  <si>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</si>
  <si>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</si>
  <si>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</si>
  <si>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</si>
  <si>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</si>
  <si>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</si>
  <si>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</si>
  <si>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</si>
  <si>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</si>
  <si>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</si>
  <si>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</si>
  <si>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</si>
  <si>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</si>
  <si>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</si>
  <si>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</si>
  <si>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</si>
  <si>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</si>
  <si>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</si>
  <si>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</si>
  <si>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</si>
  <si>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</si>
  <si>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</si>
  <si>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</si>
  <si>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</si>
  <si>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</si>
  <si>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</si>
  <si>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</si>
  <si>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</si>
  <si>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</si>
  <si>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</si>
  <si>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</si>
  <si>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 «Эффективная  власть  в Большесельском  муниципальном районе»</t>
  </si>
  <si>
    <t xml:space="preserve">Реализация  программ развития муниципальной службы </t>
  </si>
  <si>
    <t>Обеспечение деятельности МУ "Архив" Большесельского муниципального района"</t>
  </si>
  <si>
    <t>Мероприятия по проведению схемы территориального планирования.</t>
  </si>
  <si>
    <t>Муниципальная программа "Обеспечение доступным и комфортным жильем населения Большесельского муниципального района"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</si>
  <si>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</si>
  <si>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</si>
  <si>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</si>
  <si>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</si>
  <si>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</si>
  <si>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</si>
  <si>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</si>
  <si>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</si>
  <si>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</si>
  <si>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</si>
  <si>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>Непрограммные  расходы</t>
  </si>
  <si>
    <t>Осуществление полномочий Российской Федерации по государственной регистрации актов гражданского состояния.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</si>
  <si>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</si>
  <si>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</si>
  <si>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</si>
  <si>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</si>
  <si>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</si>
  <si>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</si>
  <si>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</si>
  <si>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</si>
  <si>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</si>
  <si>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</si>
  <si>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</si>
  <si>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</si>
  <si>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</si>
  <si>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</si>
  <si>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</si>
  <si>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</si>
  <si>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</si>
  <si>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99.0.00.51180</t>
  </si>
  <si>
    <t>99.0.00.72970</t>
  </si>
  <si>
    <t>10.1.01.00000</t>
  </si>
  <si>
    <t>24.1.01.72440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</si>
  <si>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</si>
  <si>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</si>
  <si>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</si>
  <si>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</si>
  <si>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05.1.01.10830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</si>
  <si>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</si>
  <si>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</si>
  <si>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</si>
  <si>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</si>
  <si>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</si>
  <si>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>13.1.01.10360</t>
  </si>
  <si>
    <t>11.2.01.10350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</si>
  <si>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</si>
  <si>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</si>
  <si>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</si>
  <si>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</si>
  <si>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</si>
  <si>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</si>
  <si>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</si>
  <si>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</si>
  <si>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</si>
  <si>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</si>
  <si>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</si>
  <si>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</si>
  <si>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</si>
  <si>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25.2.01.10530</t>
  </si>
  <si>
    <t>25.3.01.10520</t>
  </si>
  <si>
    <t>36.1.01.10600</t>
  </si>
  <si>
    <t>36.1.02.00000</t>
  </si>
  <si>
    <t>02.1.01.10030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</si>
  <si>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</si>
  <si>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</si>
  <si>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</si>
  <si>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</si>
  <si>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</si>
  <si>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36.1.02.10610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</si>
  <si>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</si>
  <si>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</si>
  <si>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</si>
  <si>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</si>
  <si>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</si>
  <si>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</si>
  <si>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</si>
  <si>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</si>
  <si>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</si>
  <si>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</si>
  <si>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</si>
  <si>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</si>
  <si>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</si>
  <si>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</si>
  <si>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</si>
  <si>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</si>
  <si>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</si>
  <si>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</si>
  <si>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</si>
  <si>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</si>
  <si>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</si>
  <si>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</si>
  <si>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</si>
  <si>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</si>
  <si>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</si>
  <si>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</si>
  <si>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</si>
  <si>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</si>
  <si>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</si>
  <si>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</si>
  <si>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</si>
  <si>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</si>
  <si>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</si>
  <si>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</si>
  <si>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</si>
  <si>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03.1.01.51370</t>
  </si>
  <si>
    <t>03.1.01.52200</t>
  </si>
  <si>
    <t>03.1.01.52500</t>
  </si>
  <si>
    <t>03.1.01.52700</t>
  </si>
  <si>
    <t>03.1.01.53810</t>
  </si>
  <si>
    <t>03.1.01.70740</t>
  </si>
  <si>
    <t>03.1.01.53850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</si>
  <si>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</si>
  <si>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</si>
  <si>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</si>
  <si>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</si>
  <si>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</si>
  <si>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</si>
  <si>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</si>
  <si>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02.1.05.10040</t>
  </si>
  <si>
    <t>02.1.02.10010</t>
  </si>
  <si>
    <t>02.1.02.10020</t>
  </si>
  <si>
    <t>02.1.02.70520</t>
  </si>
  <si>
    <t>02.1.02.70530</t>
  </si>
  <si>
    <t>02.1.02.73110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</si>
  <si>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</si>
  <si>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</si>
  <si>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</si>
  <si>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</si>
  <si>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</si>
  <si>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</si>
  <si>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Итого</t>
  </si>
  <si>
    <t>Субвенция на отлов и содержание  безнадзорных животных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</si>
  <si>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</si>
  <si>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</si>
  <si>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</si>
  <si>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</si>
  <si>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</si>
  <si>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</si>
  <si>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 xml:space="preserve">Глава муниципального района                                                                                 В.А.Лубенин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</si>
  <si>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</si>
  <si>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</si>
  <si>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Cсубвенция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</si>
  <si>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</si>
  <si>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</si>
  <si>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</si>
  <si>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</si>
  <si>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>Субвенция на частичную оплату стоимости путевки в организации отдыха детей и их  оздоровления</t>
  </si>
  <si>
    <t>03.3.02.75160</t>
  </si>
  <si>
    <t>Условно утвержденные расходы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</si>
  <si>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</si>
  <si>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</si>
  <si>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03.1.01.75230</t>
  </si>
  <si>
    <t>03.5.00.00000</t>
  </si>
  <si>
    <t>03.5.01.00000</t>
  </si>
  <si>
    <t>Информационное обеспечение и пропаганда охраны труда</t>
  </si>
  <si>
    <t>Мероприятия по улучшению  условий и охраны труда</t>
  </si>
  <si>
    <t>03.5.01.10260</t>
  </si>
  <si>
    <t xml:space="preserve">Софинансирование субсидии на реализацию мероприятий по  патриотическому воспитанию граждан </t>
  </si>
  <si>
    <t>02.3.01.S4880</t>
  </si>
  <si>
    <t>Обеспечение  деятельности  учреждений  подведомственных учредителю  в  сфере  культуры</t>
  </si>
  <si>
    <t>11.1.02.10290</t>
  </si>
  <si>
    <t>2018год</t>
  </si>
  <si>
    <t>2019год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</si>
  <si>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</si>
  <si>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</si>
  <si>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</si>
  <si>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 xml:space="preserve">Муниципальная  целевая  программа  «Улучшение условий  и охраны труда в  Большесельском муниципальном районе»  </t>
  </si>
  <si>
    <t>Муниципальная  целевая программа  "Актуализация градостроительной документации Большесельского муниципального района на 2016-2018гг"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</si>
  <si>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</si>
  <si>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 xml:space="preserve">Муниципальная целевая программа «Повышение безопасности  дорожного  движения в Большесельском муниципальном районе на 2016-2018 годы» </t>
  </si>
  <si>
    <t>Ведомственная целевая программа "Совершенствование единой дежурно-диспетчерской службы Большесельского муниципального района на 2015-2017 годы"</t>
  </si>
  <si>
    <t>Ведомственная  целевая  программа  «Развитие  сферы  культуры  в Большесельского муниципального района»</t>
  </si>
  <si>
    <t>Муниципальная  программа «Экономическое развитие 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</si>
  <si>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 на 2016-2018г.»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</si>
  <si>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2015-2017 годы» 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</si>
  <si>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</si>
  <si>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</si>
  <si>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</si>
  <si>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</si>
  <si>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на 2015-2017г."</t>
  </si>
  <si>
    <t>Ведомственная целевая программа "Поддержка СМИ в Большесельском муниципальном районе"</t>
  </si>
  <si>
    <t>Муниципальная  целевая программа "Развитие агропромышленного комплекса Большесельского муниципального района на 2015-2017 годы"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</si>
  <si>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</si>
  <si>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</si>
  <si>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Расходы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2018 и 2019 годов</t>
  </si>
  <si>
    <t>к Собранию Представителей</t>
  </si>
  <si>
    <t>99.0.00.74420</t>
  </si>
  <si>
    <t>Приложение № 6</t>
  </si>
  <si>
    <t>08.1.01.10200</t>
  </si>
  <si>
    <t>Софинансирование субсидии на оплату стоимости набора  продуктов  питания в лагерях с дневной формой пребывания детей, расположенных на территории Ярославской области</t>
  </si>
  <si>
    <t>03.3.02.S1000</t>
  </si>
  <si>
    <t>08.2.01.S1430</t>
  </si>
  <si>
    <t xml:space="preserve">Софинансирование субсидии на обеспечение  функционирования в вечернее время спортивных залов общеобразовательных школ для занятий в них обучающихся  </t>
  </si>
  <si>
    <t xml:space="preserve">Муниципальная  целевая  программа  «Развитие  муниципальной службы в Большесельском  муниципальном  районе» </t>
  </si>
  <si>
    <t>№231    от 23.03.2017г.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</si>
</sst>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4" fillId="4" borderId="1" xfId="0" applyFont="1" applyFill="1" applyBorder="1"/>
    <xf numFmtId="0" fontId="15" fillId="4" borderId="1" xfId="0" applyFont="1" applyFill="1" applyBorder="1"/>
    <xf numFmtId="0" fontId="10" fillId="4" borderId="1" xfId="0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1" applyNumberFormat="1" applyFont="1" applyFill="1" applyAlignment="1" applyProtection="1">
      <alignment vertical="center" wrapText="1"/>
      <protection hidden="1"/>
    </xf>
    <xf numFmtId="2" fontId="11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/>
    </xf>
    <xf numFmtId="2" fontId="10" fillId="0" borderId="0" xfId="0" applyNumberFormat="1" applyFont="1"/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2" fontId="10" fillId="4" borderId="0" xfId="0" applyNumberFormat="1" applyFont="1" applyFill="1"/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2" fontId="11" fillId="7" borderId="1" xfId="0" applyNumberFormat="1" applyFont="1" applyFill="1" applyBorder="1" applyAlignment="1">
      <alignment horizontal="right"/>
    </xf>
    <xf numFmtId="2" fontId="10" fillId="0" borderId="1" xfId="0" applyNumberFormat="1" applyFont="1" applyBorder="1"/>
    <xf numFmtId="49" fontId="11" fillId="7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14" fontId="10" fillId="2" borderId="1" xfId="0" applyNumberFormat="1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/>
    <xf numFmtId="0" fontId="10" fillId="4" borderId="1" xfId="0" applyFont="1" applyFill="1" applyBorder="1"/>
    <xf numFmtId="0" fontId="14" fillId="2" borderId="1" xfId="0" applyFont="1" applyFill="1" applyBorder="1" applyAlignment="1">
      <alignment wrapText="1"/>
    </xf>
    <xf numFmtId="0" fontId="10" fillId="0" borderId="0" xfId="0" applyFont="1" applyAlignment="1"/>
    <xf numFmtId="0" fontId="12" fillId="4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5" x14ac:dyDescent="0.25"/>
  <cols>
    <col min="1" max="1" width="72.42578125" customWidth="1"/>
    <col min="2" max="2" width="12.28515625" customWidth="1"/>
    <col min="3" max="3" width="10.7109375" customWidth="1"/>
    <col min="4" max="4" width="10.85546875" customWidth="1"/>
    <col min="5" max="5" width="11.140625" customWidth="1"/>
    <col min="6" max="6" width="11.85546875" customWidth="1"/>
    <col min="7" max="7" width="3.7109375" customWidth="1"/>
  </cols>
  <sheetData>
    <row r="1" spans="1:6" ht="32.25" customHeight="1" x14ac:dyDescent="0.3">
      <c r="A1" s="94" t="s">
        <v>76</v>
      </c>
      <c r="B1" s="94"/>
      <c r="C1" s="94"/>
      <c r="D1" s="94"/>
      <c r="E1" s="94"/>
      <c r="F1" s="94"/>
    </row>
    <row r="2" spans="1:6" ht="48" customHeight="1" x14ac:dyDescent="0.25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30" x14ac:dyDescent="0.25">
      <c r="A3" s="11" t="s">
        <v>0</v>
      </c>
      <c r="B3" s="11"/>
      <c r="C3" s="12" t="s">
        <v>46</v>
      </c>
      <c r="D3" s="13"/>
      <c r="E3" s="13"/>
      <c r="F3" s="14"/>
    </row>
    <row r="4" spans="1:6" ht="30" x14ac:dyDescent="0.25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75" x14ac:dyDescent="0.2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75" x14ac:dyDescent="0.2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75" x14ac:dyDescent="0.2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25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30" x14ac:dyDescent="0.25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25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25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75" x14ac:dyDescent="0.2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5" x14ac:dyDescent="0.2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75" x14ac:dyDescent="0.2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75" x14ac:dyDescent="0.2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75" x14ac:dyDescent="0.25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25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30" x14ac:dyDescent="0.25">
      <c r="A18" s="11" t="s">
        <v>4</v>
      </c>
      <c r="B18" s="11"/>
      <c r="C18" s="12" t="s">
        <v>50</v>
      </c>
      <c r="D18" s="13"/>
      <c r="E18" s="13"/>
      <c r="F18" s="14"/>
    </row>
    <row r="19" spans="1:6" ht="30" x14ac:dyDescent="0.25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75" x14ac:dyDescent="0.25">
      <c r="A20" s="8" t="s">
        <v>119</v>
      </c>
      <c r="B20" s="8"/>
      <c r="C20" s="10"/>
      <c r="D20" s="10"/>
      <c r="E20" s="10" t="s">
        <v>68</v>
      </c>
      <c r="F20" s="9"/>
    </row>
    <row r="21" spans="1:6" ht="24.75" x14ac:dyDescent="0.25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25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25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25">
      <c r="A24" s="8" t="s">
        <v>123</v>
      </c>
      <c r="B24" s="8"/>
      <c r="C24" s="10"/>
      <c r="D24" s="10"/>
      <c r="E24" s="10" t="s">
        <v>98</v>
      </c>
      <c r="F24" s="9"/>
    </row>
    <row r="25" spans="1:6" ht="24.75" x14ac:dyDescent="0.25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25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25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25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25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25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25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25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75" x14ac:dyDescent="0.2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25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25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5" x14ac:dyDescent="0.2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x14ac:dyDescent="0.25">
      <c r="A37" s="30"/>
      <c r="B37" s="2"/>
      <c r="C37" s="5"/>
      <c r="D37" s="5"/>
      <c r="E37" s="5"/>
      <c r="F37" s="1"/>
      <c r="G37" s="21"/>
    </row>
    <row r="38" spans="1:7" x14ac:dyDescent="0.25">
      <c r="A38" s="30"/>
      <c r="B38" s="2"/>
      <c r="C38" s="5"/>
      <c r="D38" s="5"/>
      <c r="E38" s="5"/>
      <c r="F38" s="1"/>
      <c r="G38" s="21"/>
    </row>
    <row r="39" spans="1:7" x14ac:dyDescent="0.25">
      <c r="A39" s="30"/>
      <c r="B39" s="2"/>
      <c r="C39" s="5"/>
      <c r="D39" s="5"/>
      <c r="E39" s="5"/>
      <c r="F39" s="1"/>
      <c r="G39" s="21"/>
    </row>
    <row r="40" spans="1:7" ht="45" x14ac:dyDescent="0.25">
      <c r="A40" s="11" t="s">
        <v>209</v>
      </c>
      <c r="B40" s="11"/>
      <c r="C40" s="12" t="s">
        <v>53</v>
      </c>
      <c r="D40" s="13"/>
      <c r="E40" s="13"/>
      <c r="F40" s="14"/>
    </row>
    <row r="41" spans="1:7" ht="30" x14ac:dyDescent="0.25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30" x14ac:dyDescent="0.25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25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25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25">
      <c r="A45" s="29" t="s">
        <v>203</v>
      </c>
      <c r="B45" s="8"/>
      <c r="C45" s="10"/>
      <c r="D45" s="10"/>
      <c r="E45" s="10" t="s">
        <v>50</v>
      </c>
      <c r="F45" s="9"/>
    </row>
    <row r="46" spans="1:7" ht="45" x14ac:dyDescent="0.2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60" x14ac:dyDescent="0.25">
      <c r="A47" s="11" t="s">
        <v>12</v>
      </c>
      <c r="B47" s="11"/>
      <c r="C47" s="12" t="s">
        <v>54</v>
      </c>
      <c r="D47" s="13"/>
      <c r="E47" s="13"/>
      <c r="F47" s="14"/>
    </row>
    <row r="48" spans="1:7" ht="30" x14ac:dyDescent="0.25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30" x14ac:dyDescent="0.25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30" x14ac:dyDescent="0.25">
      <c r="A50" s="11" t="s">
        <v>16</v>
      </c>
      <c r="B50" s="11"/>
      <c r="C50" s="12" t="s">
        <v>55</v>
      </c>
      <c r="D50" s="13"/>
      <c r="E50" s="13"/>
      <c r="F50" s="14"/>
    </row>
    <row r="51" spans="1:7" ht="30" x14ac:dyDescent="0.25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25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75" x14ac:dyDescent="0.2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25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25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75" x14ac:dyDescent="0.2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25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75" x14ac:dyDescent="0.2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30" x14ac:dyDescent="0.25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30" x14ac:dyDescent="0.25">
      <c r="A60" s="11" t="s">
        <v>19</v>
      </c>
      <c r="B60" s="11"/>
      <c r="C60" s="12" t="s">
        <v>56</v>
      </c>
      <c r="D60" s="13"/>
      <c r="E60" s="13"/>
      <c r="F60" s="14"/>
    </row>
    <row r="61" spans="1:7" ht="30" x14ac:dyDescent="0.25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75" x14ac:dyDescent="0.2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25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75" x14ac:dyDescent="0.2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75" x14ac:dyDescent="0.2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25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25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25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25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30" x14ac:dyDescent="0.25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75" x14ac:dyDescent="0.2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25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25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25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25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25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25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5" x14ac:dyDescent="0.2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75" x14ac:dyDescent="0.25">
      <c r="A79" s="29" t="s">
        <v>145</v>
      </c>
      <c r="B79" s="8"/>
      <c r="C79" s="10"/>
      <c r="D79" s="10"/>
      <c r="E79" s="10" t="s">
        <v>68</v>
      </c>
      <c r="F79" s="9"/>
    </row>
    <row r="80" spans="1:6" ht="24.75" x14ac:dyDescent="0.25">
      <c r="A80" s="29" t="s">
        <v>146</v>
      </c>
      <c r="B80" s="8"/>
      <c r="C80" s="10"/>
      <c r="D80" s="10"/>
      <c r="E80" s="10" t="s">
        <v>46</v>
      </c>
      <c r="F80" s="9"/>
    </row>
    <row r="81" spans="1:7" ht="36.75" x14ac:dyDescent="0.25">
      <c r="A81" s="29" t="s">
        <v>147</v>
      </c>
      <c r="B81" s="8"/>
      <c r="C81" s="10"/>
      <c r="D81" s="10"/>
      <c r="E81" s="10" t="s">
        <v>50</v>
      </c>
      <c r="F81" s="9"/>
    </row>
    <row r="82" spans="1:7" ht="45" x14ac:dyDescent="0.2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25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25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25">
      <c r="A85" s="29" t="s">
        <v>141</v>
      </c>
      <c r="B85" s="8"/>
      <c r="C85" s="10"/>
      <c r="D85" s="10"/>
      <c r="E85" s="10" t="s">
        <v>50</v>
      </c>
      <c r="F85" s="9"/>
    </row>
    <row r="86" spans="1:7" ht="30" x14ac:dyDescent="0.25">
      <c r="A86" s="11" t="s">
        <v>24</v>
      </c>
      <c r="B86" s="11"/>
      <c r="C86" s="12" t="s">
        <v>58</v>
      </c>
      <c r="D86" s="13"/>
      <c r="E86" s="13"/>
      <c r="F86" s="14"/>
    </row>
    <row r="87" spans="1:7" ht="45" x14ac:dyDescent="0.2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75" x14ac:dyDescent="0.2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ht="24.75" x14ac:dyDescent="0.2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36.75" x14ac:dyDescent="0.2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30" x14ac:dyDescent="0.25">
      <c r="A91" s="11" t="s">
        <v>26</v>
      </c>
      <c r="B91" s="11"/>
      <c r="C91" s="12" t="s">
        <v>59</v>
      </c>
      <c r="D91" s="13"/>
      <c r="E91" s="13"/>
      <c r="F91" s="14"/>
    </row>
    <row r="92" spans="1:7" ht="30" x14ac:dyDescent="0.25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5" x14ac:dyDescent="0.2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75" x14ac:dyDescent="0.2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30" x14ac:dyDescent="0.25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25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25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5" x14ac:dyDescent="0.2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25">
      <c r="A99" s="8"/>
      <c r="B99" s="8"/>
      <c r="C99" s="10"/>
      <c r="D99" s="10"/>
      <c r="E99" s="10"/>
      <c r="F99" s="9"/>
    </row>
    <row r="100" spans="1:7" ht="30" x14ac:dyDescent="0.25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45" x14ac:dyDescent="0.2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75" x14ac:dyDescent="0.2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75" x14ac:dyDescent="0.2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25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30" x14ac:dyDescent="0.25">
      <c r="A105" s="11" t="s">
        <v>30</v>
      </c>
      <c r="B105" s="11"/>
      <c r="C105" s="12" t="s">
        <v>62</v>
      </c>
      <c r="D105" s="13"/>
      <c r="E105" s="13"/>
      <c r="F105" s="14"/>
    </row>
    <row r="106" spans="1:7" ht="30" x14ac:dyDescent="0.25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25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25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30" x14ac:dyDescent="0.25">
      <c r="A109" s="11" t="s">
        <v>32</v>
      </c>
      <c r="B109" s="11"/>
      <c r="C109" s="12" t="s">
        <v>63</v>
      </c>
      <c r="D109" s="13"/>
      <c r="E109" s="13"/>
      <c r="F109" s="14"/>
    </row>
    <row r="110" spans="1:7" ht="45" x14ac:dyDescent="0.2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75" x14ac:dyDescent="0.2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5" x14ac:dyDescent="0.2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75" x14ac:dyDescent="0.25">
      <c r="A113" s="29" t="s">
        <v>148</v>
      </c>
      <c r="B113" s="8"/>
      <c r="C113" s="10"/>
      <c r="D113" s="10"/>
      <c r="E113" s="10" t="s">
        <v>68</v>
      </c>
      <c r="F113" s="9"/>
    </row>
    <row r="114" spans="1:7" ht="30" x14ac:dyDescent="0.25">
      <c r="A114" s="11" t="s">
        <v>35</v>
      </c>
      <c r="B114" s="11"/>
      <c r="C114" s="12" t="s">
        <v>64</v>
      </c>
      <c r="D114" s="13"/>
      <c r="E114" s="13"/>
      <c r="F114" s="14"/>
    </row>
    <row r="115" spans="1:7" ht="43.5" x14ac:dyDescent="0.2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25" x14ac:dyDescent="0.25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25">
      <c r="A117" s="33" t="s">
        <v>205</v>
      </c>
      <c r="B117" s="34"/>
      <c r="C117" s="31"/>
      <c r="D117" s="31"/>
      <c r="E117" s="31"/>
      <c r="F117" s="32"/>
      <c r="G117" s="35"/>
    </row>
    <row r="118" spans="1:7" ht="45" x14ac:dyDescent="0.2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30" x14ac:dyDescent="0.25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30" x14ac:dyDescent="0.25">
      <c r="A120" s="11" t="s">
        <v>38</v>
      </c>
      <c r="B120" s="11"/>
      <c r="C120" s="12" t="s">
        <v>65</v>
      </c>
      <c r="D120" s="13"/>
      <c r="E120" s="13"/>
      <c r="F120" s="14"/>
    </row>
    <row r="121" spans="1:7" ht="45" x14ac:dyDescent="0.2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25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75" x14ac:dyDescent="0.2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25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30" x14ac:dyDescent="0.25">
      <c r="A125" s="11" t="s">
        <v>39</v>
      </c>
      <c r="B125" s="11"/>
      <c r="C125" s="12" t="s">
        <v>66</v>
      </c>
      <c r="D125" s="13"/>
      <c r="E125" s="13"/>
      <c r="F125" s="14"/>
    </row>
    <row r="126" spans="1:7" ht="30" x14ac:dyDescent="0.25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25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25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25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25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25">
      <c r="A131" s="6"/>
    </row>
    <row r="132" spans="1:6" x14ac:dyDescent="0.25">
      <c r="A132" s="6"/>
    </row>
    <row r="133" spans="1:6" x14ac:dyDescent="0.25">
      <c r="A133" s="6"/>
    </row>
    <row r="134" spans="1:6" x14ac:dyDescent="0.25">
      <c r="A134" s="6" t="s">
        <v>83</v>
      </c>
    </row>
    <row r="135" spans="1:6" x14ac:dyDescent="0.25">
      <c r="A135" s="6"/>
    </row>
    <row r="136" spans="1:6" x14ac:dyDescent="0.25">
      <c r="A136" s="6"/>
    </row>
    <row r="137" spans="1:6" x14ac:dyDescent="0.25">
      <c r="A137" s="6"/>
    </row>
    <row r="138" spans="1:6" x14ac:dyDescent="0.25">
      <c r="A138" s="6"/>
    </row>
    <row r="139" spans="1:6" x14ac:dyDescent="0.25">
      <c r="A139" s="6"/>
    </row>
    <row r="140" spans="1:6" x14ac:dyDescent="0.25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5" x14ac:dyDescent="0.25"/>
  <cols>
    <col min="1" max="1" width="56" customWidth="1"/>
    <col min="4" max="4" width="10.140625" customWidth="1"/>
  </cols>
  <sheetData>
    <row r="1" spans="1:5" ht="51" customHeight="1" x14ac:dyDescent="0.3">
      <c r="A1" s="95" t="s">
        <v>200</v>
      </c>
      <c r="B1" s="95"/>
      <c r="C1" s="95"/>
      <c r="D1" s="95"/>
      <c r="E1" s="28"/>
    </row>
    <row r="3" spans="1:5" ht="45.75" x14ac:dyDescent="0.25">
      <c r="A3" s="3" t="s">
        <v>41</v>
      </c>
      <c r="B3" s="4" t="s">
        <v>43</v>
      </c>
      <c r="C3" s="4" t="s">
        <v>44</v>
      </c>
      <c r="D3" s="4" t="s">
        <v>45</v>
      </c>
    </row>
    <row r="4" spans="1:5" ht="45" x14ac:dyDescent="0.25">
      <c r="A4" s="11" t="s">
        <v>149</v>
      </c>
      <c r="B4" s="26" t="s">
        <v>46</v>
      </c>
      <c r="C4" s="27"/>
      <c r="D4" s="26"/>
    </row>
    <row r="5" spans="1:5" ht="45" x14ac:dyDescent="0.25">
      <c r="A5" s="2" t="s">
        <v>150</v>
      </c>
      <c r="B5" s="24"/>
      <c r="C5" s="1">
        <v>1</v>
      </c>
      <c r="D5" s="24"/>
    </row>
    <row r="6" spans="1:5" ht="24.75" x14ac:dyDescent="0.25">
      <c r="A6" s="8" t="s">
        <v>151</v>
      </c>
      <c r="B6" s="19"/>
      <c r="C6" s="9"/>
      <c r="D6" s="19" t="s">
        <v>68</v>
      </c>
    </row>
    <row r="7" spans="1:5" ht="30" x14ac:dyDescent="0.25">
      <c r="A7" s="11" t="s">
        <v>152</v>
      </c>
      <c r="B7" s="26" t="s">
        <v>50</v>
      </c>
      <c r="C7" s="27"/>
      <c r="D7" s="26"/>
    </row>
    <row r="8" spans="1:5" ht="45" x14ac:dyDescent="0.25">
      <c r="A8" s="2" t="s">
        <v>153</v>
      </c>
      <c r="B8" s="24"/>
      <c r="C8" s="1">
        <v>1</v>
      </c>
      <c r="D8" s="24"/>
    </row>
    <row r="9" spans="1:5" ht="24.75" x14ac:dyDescent="0.25">
      <c r="A9" s="8" t="s">
        <v>154</v>
      </c>
      <c r="B9" s="19"/>
      <c r="C9" s="9"/>
      <c r="D9" s="19" t="s">
        <v>68</v>
      </c>
    </row>
    <row r="10" spans="1:5" ht="45" x14ac:dyDescent="0.25">
      <c r="A10" s="11" t="s">
        <v>155</v>
      </c>
      <c r="B10" s="26" t="s">
        <v>98</v>
      </c>
      <c r="C10" s="27"/>
      <c r="D10" s="26"/>
    </row>
    <row r="11" spans="1:5" ht="60" x14ac:dyDescent="0.25">
      <c r="A11" s="2" t="s">
        <v>156</v>
      </c>
      <c r="B11" s="24"/>
      <c r="C11" s="1">
        <v>1</v>
      </c>
      <c r="D11" s="24"/>
    </row>
    <row r="12" spans="1:5" ht="36.75" x14ac:dyDescent="0.25">
      <c r="A12" s="8" t="s">
        <v>157</v>
      </c>
      <c r="B12" s="19"/>
      <c r="C12" s="9"/>
      <c r="D12" s="19" t="s">
        <v>68</v>
      </c>
    </row>
    <row r="13" spans="1:5" ht="60" x14ac:dyDescent="0.25">
      <c r="A13" s="17" t="s">
        <v>158</v>
      </c>
      <c r="B13" s="25"/>
      <c r="C13" s="23">
        <v>2</v>
      </c>
      <c r="D13" s="25"/>
    </row>
    <row r="14" spans="1:5" x14ac:dyDescent="0.25">
      <c r="A14" s="8" t="s">
        <v>159</v>
      </c>
      <c r="B14" s="19"/>
      <c r="C14" s="9"/>
      <c r="D14" s="19" t="s">
        <v>68</v>
      </c>
    </row>
    <row r="15" spans="1:5" ht="45" x14ac:dyDescent="0.25">
      <c r="A15" s="11" t="s">
        <v>160</v>
      </c>
      <c r="B15" s="26" t="s">
        <v>53</v>
      </c>
      <c r="C15" s="27"/>
      <c r="D15" s="26"/>
    </row>
    <row r="16" spans="1:5" ht="60" x14ac:dyDescent="0.25">
      <c r="A16" s="2" t="s">
        <v>161</v>
      </c>
      <c r="B16" s="24"/>
      <c r="C16" s="1">
        <v>1</v>
      </c>
      <c r="D16" s="24"/>
    </row>
    <row r="17" spans="1:4" ht="24.75" x14ac:dyDescent="0.25">
      <c r="A17" s="8" t="s">
        <v>162</v>
      </c>
      <c r="B17" s="19"/>
      <c r="C17" s="9"/>
      <c r="D17" s="19" t="s">
        <v>68</v>
      </c>
    </row>
    <row r="18" spans="1:4" ht="75" x14ac:dyDescent="0.25">
      <c r="A18" s="11" t="s">
        <v>163</v>
      </c>
      <c r="B18" s="26" t="s">
        <v>54</v>
      </c>
      <c r="C18" s="27"/>
      <c r="D18" s="26"/>
    </row>
    <row r="19" spans="1:4" ht="105" x14ac:dyDescent="0.25">
      <c r="A19" s="2" t="s">
        <v>164</v>
      </c>
      <c r="B19" s="24"/>
      <c r="C19" s="1">
        <v>1</v>
      </c>
      <c r="D19" s="24"/>
    </row>
    <row r="20" spans="1:4" ht="24.75" x14ac:dyDescent="0.25">
      <c r="A20" s="8" t="s">
        <v>165</v>
      </c>
      <c r="B20" s="19"/>
      <c r="C20" s="9"/>
      <c r="D20" s="19" t="s">
        <v>68</v>
      </c>
    </row>
    <row r="21" spans="1:4" ht="30" x14ac:dyDescent="0.25">
      <c r="A21" s="11" t="s">
        <v>166</v>
      </c>
      <c r="B21" s="26" t="s">
        <v>55</v>
      </c>
      <c r="C21" s="27"/>
      <c r="D21" s="26"/>
    </row>
    <row r="22" spans="1:4" ht="45" x14ac:dyDescent="0.25">
      <c r="A22" s="2" t="s">
        <v>167</v>
      </c>
      <c r="B22" s="24"/>
      <c r="C22" s="1">
        <v>1</v>
      </c>
      <c r="D22" s="24"/>
    </row>
    <row r="23" spans="1:4" ht="24.75" x14ac:dyDescent="0.25">
      <c r="A23" s="8" t="s">
        <v>168</v>
      </c>
      <c r="B23" s="19"/>
      <c r="C23" s="9"/>
      <c r="D23" s="19" t="s">
        <v>68</v>
      </c>
    </row>
    <row r="24" spans="1:4" ht="24.75" x14ac:dyDescent="0.25">
      <c r="A24" s="8" t="s">
        <v>169</v>
      </c>
      <c r="B24" s="19"/>
      <c r="C24" s="9"/>
      <c r="D24" s="19" t="s">
        <v>46</v>
      </c>
    </row>
    <row r="25" spans="1:4" ht="24.75" x14ac:dyDescent="0.25">
      <c r="A25" s="8" t="s">
        <v>170</v>
      </c>
      <c r="B25" s="19"/>
      <c r="C25" s="9"/>
      <c r="D25" s="19" t="s">
        <v>50</v>
      </c>
    </row>
    <row r="26" spans="1:4" ht="36.75" x14ac:dyDescent="0.25">
      <c r="A26" s="8" t="s">
        <v>171</v>
      </c>
      <c r="B26" s="19"/>
      <c r="C26" s="9"/>
      <c r="D26" s="19" t="s">
        <v>52</v>
      </c>
    </row>
    <row r="27" spans="1:4" x14ac:dyDescent="0.25">
      <c r="A27" s="8" t="s">
        <v>172</v>
      </c>
      <c r="B27" s="19"/>
      <c r="C27" s="9"/>
      <c r="D27" s="19" t="s">
        <v>98</v>
      </c>
    </row>
    <row r="28" spans="1:4" ht="60" x14ac:dyDescent="0.25">
      <c r="A28" s="2" t="s">
        <v>173</v>
      </c>
      <c r="B28" s="24"/>
      <c r="C28" s="1">
        <v>2</v>
      </c>
      <c r="D28" s="24"/>
    </row>
    <row r="29" spans="1:4" ht="24.75" x14ac:dyDescent="0.25">
      <c r="A29" s="8" t="s">
        <v>174</v>
      </c>
      <c r="B29" s="19"/>
      <c r="C29" s="9"/>
      <c r="D29" s="19" t="s">
        <v>68</v>
      </c>
    </row>
    <row r="30" spans="1:4" ht="30" x14ac:dyDescent="0.25">
      <c r="A30" s="11" t="s">
        <v>175</v>
      </c>
      <c r="B30" s="26" t="s">
        <v>198</v>
      </c>
      <c r="C30" s="27"/>
      <c r="D30" s="26"/>
    </row>
    <row r="31" spans="1:4" ht="60" x14ac:dyDescent="0.25">
      <c r="A31" s="2" t="s">
        <v>176</v>
      </c>
      <c r="B31" s="24"/>
      <c r="C31" s="1">
        <v>1</v>
      </c>
      <c r="D31" s="24"/>
    </row>
    <row r="32" spans="1:4" x14ac:dyDescent="0.25">
      <c r="A32" s="8" t="s">
        <v>177</v>
      </c>
      <c r="B32" s="19"/>
      <c r="C32" s="9"/>
      <c r="D32" s="19" t="s">
        <v>68</v>
      </c>
    </row>
    <row r="33" spans="1:4" x14ac:dyDescent="0.25">
      <c r="A33" s="8" t="s">
        <v>178</v>
      </c>
      <c r="B33" s="19"/>
      <c r="C33" s="9"/>
      <c r="D33" s="19" t="s">
        <v>46</v>
      </c>
    </row>
    <row r="34" spans="1:4" ht="24.75" x14ac:dyDescent="0.25">
      <c r="A34" s="8" t="s">
        <v>179</v>
      </c>
      <c r="B34" s="19"/>
      <c r="C34" s="9"/>
      <c r="D34" s="19" t="s">
        <v>50</v>
      </c>
    </row>
    <row r="35" spans="1:4" ht="60" x14ac:dyDescent="0.25">
      <c r="A35" s="2" t="s">
        <v>180</v>
      </c>
      <c r="B35" s="24"/>
      <c r="C35" s="1">
        <v>2</v>
      </c>
      <c r="D35" s="24"/>
    </row>
    <row r="36" spans="1:4" x14ac:dyDescent="0.25">
      <c r="A36" s="8" t="s">
        <v>181</v>
      </c>
      <c r="B36" s="19"/>
      <c r="C36" s="9"/>
      <c r="D36" s="19" t="s">
        <v>68</v>
      </c>
    </row>
    <row r="37" spans="1:4" ht="45" x14ac:dyDescent="0.25">
      <c r="A37" s="11" t="s">
        <v>182</v>
      </c>
      <c r="B37" s="26" t="s">
        <v>56</v>
      </c>
      <c r="C37" s="27"/>
      <c r="D37" s="26"/>
    </row>
    <row r="38" spans="1:4" ht="60" x14ac:dyDescent="0.25">
      <c r="A38" s="2" t="s">
        <v>183</v>
      </c>
      <c r="B38" s="24"/>
      <c r="C38" s="1">
        <v>1</v>
      </c>
      <c r="D38" s="24"/>
    </row>
    <row r="39" spans="1:4" ht="59.25" customHeight="1" x14ac:dyDescent="0.25">
      <c r="A39" s="8" t="s">
        <v>184</v>
      </c>
      <c r="B39" s="19"/>
      <c r="C39" s="9"/>
      <c r="D39" s="19" t="s">
        <v>68</v>
      </c>
    </row>
    <row r="40" spans="1:4" ht="45" x14ac:dyDescent="0.25">
      <c r="A40" s="11" t="s">
        <v>185</v>
      </c>
      <c r="B40" s="26" t="s">
        <v>57</v>
      </c>
      <c r="C40" s="27"/>
      <c r="D40" s="26"/>
    </row>
    <row r="41" spans="1:4" ht="60" x14ac:dyDescent="0.25">
      <c r="A41" s="2" t="s">
        <v>186</v>
      </c>
      <c r="B41" s="24"/>
      <c r="C41" s="1">
        <v>3</v>
      </c>
      <c r="D41" s="24"/>
    </row>
    <row r="42" spans="1:4" ht="24.75" x14ac:dyDescent="0.25">
      <c r="A42" s="8" t="s">
        <v>187</v>
      </c>
      <c r="B42" s="19"/>
      <c r="C42" s="9"/>
      <c r="D42" s="19" t="s">
        <v>68</v>
      </c>
    </row>
    <row r="43" spans="1:4" ht="30" x14ac:dyDescent="0.25">
      <c r="A43" s="11" t="s">
        <v>188</v>
      </c>
      <c r="B43" s="26" t="s">
        <v>59</v>
      </c>
      <c r="C43" s="27"/>
      <c r="D43" s="26"/>
    </row>
    <row r="44" spans="1:4" ht="75" x14ac:dyDescent="0.25">
      <c r="A44" s="2" t="s">
        <v>189</v>
      </c>
      <c r="B44" s="24"/>
      <c r="C44" s="1">
        <v>1</v>
      </c>
      <c r="D44" s="24"/>
    </row>
    <row r="45" spans="1:4" ht="24.75" x14ac:dyDescent="0.25">
      <c r="A45" s="8" t="s">
        <v>190</v>
      </c>
      <c r="B45" s="19"/>
      <c r="C45" s="9"/>
      <c r="D45" s="19" t="s">
        <v>68</v>
      </c>
    </row>
    <row r="46" spans="1:4" ht="45" x14ac:dyDescent="0.25">
      <c r="A46" s="11" t="s">
        <v>191</v>
      </c>
      <c r="B46" s="26" t="s">
        <v>63</v>
      </c>
      <c r="C46" s="27"/>
      <c r="D46" s="26"/>
    </row>
    <row r="47" spans="1:4" ht="60" x14ac:dyDescent="0.25">
      <c r="A47" s="2" t="s">
        <v>192</v>
      </c>
      <c r="B47" s="24"/>
      <c r="C47" s="1">
        <v>1</v>
      </c>
      <c r="D47" s="24"/>
    </row>
    <row r="48" spans="1:4" ht="43.5" customHeight="1" x14ac:dyDescent="0.25">
      <c r="A48" s="8" t="s">
        <v>193</v>
      </c>
      <c r="B48" s="19"/>
      <c r="C48" s="9"/>
      <c r="D48" s="19" t="s">
        <v>68</v>
      </c>
    </row>
    <row r="49" spans="1:4" x14ac:dyDescent="0.25">
      <c r="A49" s="11" t="s">
        <v>194</v>
      </c>
      <c r="B49" s="26" t="s">
        <v>199</v>
      </c>
      <c r="C49" s="27"/>
      <c r="D49" s="26"/>
    </row>
    <row r="50" spans="1:4" x14ac:dyDescent="0.25">
      <c r="A50" s="8" t="s">
        <v>195</v>
      </c>
      <c r="B50" s="19"/>
      <c r="C50" s="9"/>
      <c r="D50" s="19" t="s">
        <v>68</v>
      </c>
    </row>
    <row r="51" spans="1:4" x14ac:dyDescent="0.25">
      <c r="A51" s="8" t="s">
        <v>196</v>
      </c>
      <c r="B51" s="19"/>
      <c r="C51" s="9"/>
      <c r="D51" s="19" t="s">
        <v>46</v>
      </c>
    </row>
    <row r="52" spans="1:4" x14ac:dyDescent="0.25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1"/>
  <sheetViews>
    <sheetView tabSelected="1" zoomScale="77" zoomScaleNormal="77" workbookViewId="0">
      <selection activeCell="D3" sqref="D3:E3"/>
    </sheetView>
  </sheetViews>
  <sheetFormatPr defaultColWidth="9.140625" defaultRowHeight="15" x14ac:dyDescent="0.25"/>
  <cols>
    <col min="1" max="1" width="112" style="39" customWidth="1"/>
    <col min="2" max="2" width="15.85546875" style="58" customWidth="1"/>
    <col min="3" max="3" width="12.42578125" style="69" customWidth="1"/>
    <col min="4" max="4" width="17.85546875" style="39" customWidth="1"/>
    <col min="5" max="5" width="14.42578125" style="39" customWidth="1"/>
    <col min="6" max="6" width="13.140625" style="39" bestFit="1" customWidth="1"/>
    <col min="7" max="7" width="12.5703125" style="39" customWidth="1"/>
    <col min="8" max="16384" width="9.140625" style="39"/>
  </cols>
  <sheetData>
    <row r="1" spans="1:11" ht="24.75" customHeight="1" x14ac:dyDescent="0.25">
      <c r="A1" s="97"/>
      <c r="B1" s="97"/>
      <c r="C1" s="97"/>
      <c r="D1" s="97" t="s">
        <v>536</v>
      </c>
      <c r="E1" s="97"/>
      <c r="F1" s="92"/>
      <c r="G1" s="92"/>
    </row>
    <row r="2" spans="1:11" ht="19.5" customHeight="1" x14ac:dyDescent="0.25">
      <c r="A2" s="97"/>
      <c r="B2" s="97"/>
      <c r="C2" s="97"/>
      <c r="D2" s="97" t="s">
        <v>534</v>
      </c>
      <c r="E2" s="97"/>
      <c r="F2" s="92"/>
      <c r="G2" s="92"/>
    </row>
    <row r="3" spans="1:11" ht="22.5" customHeight="1" x14ac:dyDescent="0.25">
      <c r="A3" s="97"/>
      <c r="B3" s="97"/>
      <c r="C3" s="97"/>
      <c r="D3" s="97" t="s">
        <v>543</v>
      </c>
      <c r="E3" s="97"/>
      <c r="F3" s="92"/>
      <c r="G3" s="92"/>
    </row>
    <row r="4" spans="1:11" ht="69" customHeight="1" x14ac:dyDescent="0.25">
      <c r="A4" s="96" t="s">
        <v>533</v>
      </c>
      <c r="B4" s="96"/>
      <c r="C4" s="96"/>
      <c r="D4" s="96"/>
      <c r="E4" s="96"/>
      <c r="F4" s="59"/>
      <c r="G4" s="59"/>
      <c r="H4" s="59"/>
      <c r="I4" s="59"/>
      <c r="J4" s="59"/>
      <c r="K4" s="59"/>
    </row>
    <row r="5" spans="1:11" ht="30" x14ac:dyDescent="0.25">
      <c r="A5" s="40" t="s">
        <v>483</v>
      </c>
      <c r="B5" s="41" t="s">
        <v>481</v>
      </c>
      <c r="C5" s="41" t="s">
        <v>482</v>
      </c>
      <c r="D5" s="80" t="s">
        <v>510</v>
      </c>
      <c r="E5" s="80" t="s">
        <v>511</v>
      </c>
    </row>
    <row r="6" spans="1:11" ht="29.25" x14ac:dyDescent="0.25">
      <c r="A6" s="73" t="s">
        <v>306</v>
      </c>
      <c r="B6" s="77" t="s">
        <v>222</v>
      </c>
      <c r="C6" s="74"/>
      <c r="D6" s="75">
        <f>D7+D42+D48</f>
        <v>156254185</v>
      </c>
      <c r="E6" s="75">
        <f>E7+E42+E48</f>
        <v>132541785</v>
      </c>
    </row>
    <row r="7" spans="1:11" ht="30" x14ac:dyDescent="0.25">
      <c r="A7" s="70" t="s">
        <v>307</v>
      </c>
      <c r="B7" s="84" t="s">
        <v>223</v>
      </c>
      <c r="C7" s="78"/>
      <c r="D7" s="72">
        <f>D8+D11+D39</f>
        <v>154283055</v>
      </c>
      <c r="E7" s="72">
        <f>E8+E11+E39</f>
        <v>130775655</v>
      </c>
    </row>
    <row r="8" spans="1:11" ht="30" x14ac:dyDescent="0.25">
      <c r="A8" s="45" t="s">
        <v>384</v>
      </c>
      <c r="B8" s="85" t="s">
        <v>224</v>
      </c>
      <c r="C8" s="44"/>
      <c r="D8" s="61">
        <f t="shared" ref="D8:E9" si="0">D9</f>
        <v>4830665</v>
      </c>
      <c r="E8" s="61">
        <f t="shared" si="0"/>
        <v>2987032</v>
      </c>
    </row>
    <row r="9" spans="1:11" x14ac:dyDescent="0.25">
      <c r="A9" s="46" t="s">
        <v>310</v>
      </c>
      <c r="B9" s="80" t="s">
        <v>411</v>
      </c>
      <c r="C9" s="42"/>
      <c r="D9" s="62">
        <f t="shared" si="0"/>
        <v>4830665</v>
      </c>
      <c r="E9" s="62">
        <f t="shared" si="0"/>
        <v>2987032</v>
      </c>
    </row>
    <row r="10" spans="1:11" x14ac:dyDescent="0.25">
      <c r="A10" s="46" t="s">
        <v>473</v>
      </c>
      <c r="B10" s="80"/>
      <c r="C10" s="42">
        <v>600</v>
      </c>
      <c r="D10" s="76">
        <v>4830665</v>
      </c>
      <c r="E10" s="76">
        <v>2987032</v>
      </c>
    </row>
    <row r="11" spans="1:11" ht="30" x14ac:dyDescent="0.25">
      <c r="A11" s="45" t="s">
        <v>226</v>
      </c>
      <c r="B11" s="85" t="s">
        <v>225</v>
      </c>
      <c r="C11" s="44"/>
      <c r="D11" s="61">
        <f t="shared" ref="D11:E11" si="1">D12+D14+D16+D18+D21+D24+D28+D30+D32+D34+D37</f>
        <v>145952390</v>
      </c>
      <c r="E11" s="61">
        <f t="shared" si="1"/>
        <v>125788623</v>
      </c>
    </row>
    <row r="12" spans="1:11" x14ac:dyDescent="0.25">
      <c r="A12" s="47" t="s">
        <v>308</v>
      </c>
      <c r="B12" s="53" t="s">
        <v>468</v>
      </c>
      <c r="C12" s="43"/>
      <c r="D12" s="63">
        <f t="shared" ref="D12:E12" si="2">D13</f>
        <v>17210911</v>
      </c>
      <c r="E12" s="63">
        <f t="shared" si="2"/>
        <v>5941119</v>
      </c>
    </row>
    <row r="13" spans="1:11" x14ac:dyDescent="0.25">
      <c r="A13" s="47" t="s">
        <v>473</v>
      </c>
      <c r="B13" s="53"/>
      <c r="C13" s="43">
        <v>600</v>
      </c>
      <c r="D13" s="76">
        <f>14419397+2791514</f>
        <v>17210911</v>
      </c>
      <c r="E13" s="76">
        <f>4811105+1130014</f>
        <v>5941119</v>
      </c>
    </row>
    <row r="14" spans="1:11" x14ac:dyDescent="0.25">
      <c r="A14" s="47" t="s">
        <v>309</v>
      </c>
      <c r="B14" s="53" t="s">
        <v>469</v>
      </c>
      <c r="C14" s="43"/>
      <c r="D14" s="63">
        <f t="shared" ref="D14:E14" si="3">D15</f>
        <v>17508424</v>
      </c>
      <c r="E14" s="63">
        <f t="shared" si="3"/>
        <v>8614449</v>
      </c>
    </row>
    <row r="15" spans="1:11" x14ac:dyDescent="0.25">
      <c r="A15" s="47" t="s">
        <v>473</v>
      </c>
      <c r="B15" s="53"/>
      <c r="C15" s="43">
        <v>600</v>
      </c>
      <c r="D15" s="76">
        <v>17508424</v>
      </c>
      <c r="E15" s="76">
        <v>8614449</v>
      </c>
    </row>
    <row r="16" spans="1:11" ht="30" x14ac:dyDescent="0.25">
      <c r="A16" s="47" t="s">
        <v>312</v>
      </c>
      <c r="B16" s="53" t="s">
        <v>227</v>
      </c>
      <c r="C16" s="48"/>
      <c r="D16" s="65">
        <f t="shared" ref="D16:E16" si="4">D17</f>
        <v>141461</v>
      </c>
      <c r="E16" s="65">
        <f t="shared" si="4"/>
        <v>141461</v>
      </c>
    </row>
    <row r="17" spans="1:5" x14ac:dyDescent="0.25">
      <c r="A17" s="47" t="s">
        <v>474</v>
      </c>
      <c r="B17" s="53"/>
      <c r="C17" s="48">
        <v>300</v>
      </c>
      <c r="D17" s="76">
        <v>141461</v>
      </c>
      <c r="E17" s="76">
        <v>141461</v>
      </c>
    </row>
    <row r="18" spans="1:5" ht="30" x14ac:dyDescent="0.25">
      <c r="A18" s="47" t="s">
        <v>313</v>
      </c>
      <c r="B18" s="53" t="s">
        <v>228</v>
      </c>
      <c r="C18" s="48"/>
      <c r="D18" s="65">
        <f t="shared" ref="D18:E18" si="5">D20+D19</f>
        <v>1012110</v>
      </c>
      <c r="E18" s="65">
        <f t="shared" si="5"/>
        <v>1012110</v>
      </c>
    </row>
    <row r="19" spans="1:5" x14ac:dyDescent="0.25">
      <c r="A19" s="47" t="s">
        <v>475</v>
      </c>
      <c r="B19" s="53"/>
      <c r="C19" s="48">
        <v>200</v>
      </c>
      <c r="D19" s="76">
        <v>6460</v>
      </c>
      <c r="E19" s="76">
        <v>6460</v>
      </c>
    </row>
    <row r="20" spans="1:5" x14ac:dyDescent="0.25">
      <c r="A20" s="47" t="s">
        <v>474</v>
      </c>
      <c r="B20" s="53"/>
      <c r="C20" s="48">
        <v>300</v>
      </c>
      <c r="D20" s="76">
        <v>1005650</v>
      </c>
      <c r="E20" s="76">
        <v>1005650</v>
      </c>
    </row>
    <row r="21" spans="1:5" ht="30" x14ac:dyDescent="0.25">
      <c r="A21" s="47" t="s">
        <v>314</v>
      </c>
      <c r="B21" s="53" t="s">
        <v>229</v>
      </c>
      <c r="C21" s="48"/>
      <c r="D21" s="65">
        <f t="shared" ref="D21:E21" si="6">D22+D23</f>
        <v>10679296</v>
      </c>
      <c r="E21" s="65">
        <f t="shared" si="6"/>
        <v>10679296</v>
      </c>
    </row>
    <row r="22" spans="1:5" x14ac:dyDescent="0.25">
      <c r="A22" s="47" t="s">
        <v>475</v>
      </c>
      <c r="B22" s="53"/>
      <c r="C22" s="48">
        <v>200</v>
      </c>
      <c r="D22" s="76">
        <v>28575</v>
      </c>
      <c r="E22" s="76">
        <v>28575</v>
      </c>
    </row>
    <row r="23" spans="1:5" x14ac:dyDescent="0.25">
      <c r="A23" s="47" t="s">
        <v>474</v>
      </c>
      <c r="B23" s="53"/>
      <c r="C23" s="48">
        <v>300</v>
      </c>
      <c r="D23" s="76">
        <v>10650721</v>
      </c>
      <c r="E23" s="76">
        <v>10650721</v>
      </c>
    </row>
    <row r="24" spans="1:5" x14ac:dyDescent="0.25">
      <c r="A24" s="47" t="s">
        <v>315</v>
      </c>
      <c r="B24" s="53" t="s">
        <v>230</v>
      </c>
      <c r="C24" s="48"/>
      <c r="D24" s="65">
        <f t="shared" ref="D24:E24" si="7">D25+D26+D27</f>
        <v>602125</v>
      </c>
      <c r="E24" s="65">
        <f t="shared" si="7"/>
        <v>602125</v>
      </c>
    </row>
    <row r="25" spans="1:5" x14ac:dyDescent="0.25">
      <c r="A25" s="47" t="s">
        <v>475</v>
      </c>
      <c r="B25" s="53"/>
      <c r="C25" s="48">
        <v>200</v>
      </c>
      <c r="D25" s="76">
        <v>370</v>
      </c>
      <c r="E25" s="76">
        <v>370</v>
      </c>
    </row>
    <row r="26" spans="1:5" x14ac:dyDescent="0.25">
      <c r="A26" s="47" t="s">
        <v>474</v>
      </c>
      <c r="B26" s="53"/>
      <c r="C26" s="48">
        <v>300</v>
      </c>
      <c r="D26" s="76">
        <v>353543</v>
      </c>
      <c r="E26" s="76">
        <v>353543</v>
      </c>
    </row>
    <row r="27" spans="1:5" x14ac:dyDescent="0.25">
      <c r="A27" s="47" t="s">
        <v>473</v>
      </c>
      <c r="B27" s="53"/>
      <c r="C27" s="48">
        <v>600</v>
      </c>
      <c r="D27" s="76">
        <v>248212</v>
      </c>
      <c r="E27" s="76">
        <v>248212</v>
      </c>
    </row>
    <row r="28" spans="1:5" ht="30" x14ac:dyDescent="0.25">
      <c r="A28" s="47" t="s">
        <v>316</v>
      </c>
      <c r="B28" s="53" t="s">
        <v>466</v>
      </c>
      <c r="C28" s="48"/>
      <c r="D28" s="65">
        <f t="shared" ref="D28:E28" si="8">D29</f>
        <v>98400</v>
      </c>
      <c r="E28" s="65">
        <f t="shared" si="8"/>
        <v>98400</v>
      </c>
    </row>
    <row r="29" spans="1:5" x14ac:dyDescent="0.25">
      <c r="A29" s="47" t="s">
        <v>473</v>
      </c>
      <c r="B29" s="53"/>
      <c r="C29" s="48">
        <v>600</v>
      </c>
      <c r="D29" s="76">
        <f>98400</f>
        <v>98400</v>
      </c>
      <c r="E29" s="76">
        <v>98400</v>
      </c>
    </row>
    <row r="30" spans="1:5" x14ac:dyDescent="0.25">
      <c r="A30" s="47" t="s">
        <v>317</v>
      </c>
      <c r="B30" s="53" t="s">
        <v>470</v>
      </c>
      <c r="C30" s="48"/>
      <c r="D30" s="65">
        <f t="shared" ref="D30:E30" si="9">D31</f>
        <v>72024000</v>
      </c>
      <c r="E30" s="65">
        <f t="shared" si="9"/>
        <v>72024000</v>
      </c>
    </row>
    <row r="31" spans="1:5" x14ac:dyDescent="0.25">
      <c r="A31" s="47" t="s">
        <v>473</v>
      </c>
      <c r="B31" s="53"/>
      <c r="C31" s="48">
        <v>600</v>
      </c>
      <c r="D31" s="76">
        <v>72024000</v>
      </c>
      <c r="E31" s="76">
        <v>72024000</v>
      </c>
    </row>
    <row r="32" spans="1:5" x14ac:dyDescent="0.25">
      <c r="A32" s="47" t="s">
        <v>437</v>
      </c>
      <c r="B32" s="53" t="s">
        <v>471</v>
      </c>
      <c r="C32" s="48"/>
      <c r="D32" s="65">
        <f t="shared" ref="D32:E32" si="10">D33</f>
        <v>2697000</v>
      </c>
      <c r="E32" s="65">
        <f t="shared" si="10"/>
        <v>2697000</v>
      </c>
    </row>
    <row r="33" spans="1:6" x14ac:dyDescent="0.25">
      <c r="A33" s="47" t="s">
        <v>473</v>
      </c>
      <c r="B33" s="53"/>
      <c r="C33" s="48">
        <v>600</v>
      </c>
      <c r="D33" s="76">
        <v>2697000</v>
      </c>
      <c r="E33" s="76">
        <v>2697000</v>
      </c>
    </row>
    <row r="34" spans="1:6" x14ac:dyDescent="0.25">
      <c r="A34" s="47" t="s">
        <v>318</v>
      </c>
      <c r="B34" s="53" t="s">
        <v>231</v>
      </c>
      <c r="C34" s="48"/>
      <c r="D34" s="65">
        <f t="shared" ref="D34:E34" si="11">D35+D36</f>
        <v>518663</v>
      </c>
      <c r="E34" s="65">
        <f t="shared" si="11"/>
        <v>518663</v>
      </c>
    </row>
    <row r="35" spans="1:6" ht="30" x14ac:dyDescent="0.25">
      <c r="A35" s="47" t="s">
        <v>476</v>
      </c>
      <c r="B35" s="53"/>
      <c r="C35" s="48">
        <v>100</v>
      </c>
      <c r="D35" s="76">
        <v>400209</v>
      </c>
      <c r="E35" s="76">
        <v>400209</v>
      </c>
    </row>
    <row r="36" spans="1:6" x14ac:dyDescent="0.25">
      <c r="A36" s="47" t="s">
        <v>475</v>
      </c>
      <c r="B36" s="53"/>
      <c r="C36" s="48">
        <v>200</v>
      </c>
      <c r="D36" s="76">
        <v>118454</v>
      </c>
      <c r="E36" s="76">
        <v>118454</v>
      </c>
    </row>
    <row r="37" spans="1:6" x14ac:dyDescent="0.25">
      <c r="A37" s="47" t="s">
        <v>319</v>
      </c>
      <c r="B37" s="53" t="s">
        <v>472</v>
      </c>
      <c r="C37" s="48"/>
      <c r="D37" s="65">
        <f t="shared" ref="D37:E37" si="12">D38</f>
        <v>23460000</v>
      </c>
      <c r="E37" s="65">
        <f t="shared" si="12"/>
        <v>23460000</v>
      </c>
    </row>
    <row r="38" spans="1:6" x14ac:dyDescent="0.25">
      <c r="A38" s="47" t="s">
        <v>473</v>
      </c>
      <c r="B38" s="53"/>
      <c r="C38" s="48">
        <v>600</v>
      </c>
      <c r="D38" s="76">
        <v>23460000</v>
      </c>
      <c r="E38" s="76">
        <v>23460000</v>
      </c>
    </row>
    <row r="39" spans="1:6" ht="30" x14ac:dyDescent="0.25">
      <c r="A39" s="45" t="s">
        <v>427</v>
      </c>
      <c r="B39" s="85" t="s">
        <v>428</v>
      </c>
      <c r="C39" s="49"/>
      <c r="D39" s="66">
        <f t="shared" ref="D39:E39" si="13">D40</f>
        <v>3500000</v>
      </c>
      <c r="E39" s="66">
        <f t="shared" si="13"/>
        <v>2000000</v>
      </c>
      <c r="F39" s="56"/>
    </row>
    <row r="40" spans="1:6" x14ac:dyDescent="0.25">
      <c r="A40" s="47" t="s">
        <v>311</v>
      </c>
      <c r="B40" s="53" t="s">
        <v>467</v>
      </c>
      <c r="C40" s="48"/>
      <c r="D40" s="65">
        <f>D41</f>
        <v>3500000</v>
      </c>
      <c r="E40" s="65">
        <f>E41</f>
        <v>2000000</v>
      </c>
      <c r="F40" s="56"/>
    </row>
    <row r="41" spans="1:6" ht="30" x14ac:dyDescent="0.25">
      <c r="A41" s="47" t="s">
        <v>476</v>
      </c>
      <c r="B41" s="53"/>
      <c r="C41" s="48">
        <v>100</v>
      </c>
      <c r="D41" s="76">
        <v>3500000</v>
      </c>
      <c r="E41" s="76">
        <v>2000000</v>
      </c>
      <c r="F41" s="56"/>
    </row>
    <row r="42" spans="1:6" ht="30" x14ac:dyDescent="0.25">
      <c r="A42" s="70" t="s">
        <v>512</v>
      </c>
      <c r="B42" s="84" t="s">
        <v>232</v>
      </c>
      <c r="C42" s="78"/>
      <c r="D42" s="72">
        <f>D43</f>
        <v>1961130</v>
      </c>
      <c r="E42" s="72">
        <f>E43</f>
        <v>1761130</v>
      </c>
      <c r="F42" s="56"/>
    </row>
    <row r="43" spans="1:6" x14ac:dyDescent="0.25">
      <c r="A43" s="45" t="s">
        <v>362</v>
      </c>
      <c r="B43" s="85" t="s">
        <v>233</v>
      </c>
      <c r="C43" s="49"/>
      <c r="D43" s="61">
        <f t="shared" ref="D43:E43" si="14">D44+D46</f>
        <v>1961130</v>
      </c>
      <c r="E43" s="61">
        <f t="shared" si="14"/>
        <v>1761130</v>
      </c>
      <c r="F43" s="56"/>
    </row>
    <row r="44" spans="1:6" x14ac:dyDescent="0.25">
      <c r="A44" s="47" t="s">
        <v>320</v>
      </c>
      <c r="B44" s="53" t="s">
        <v>304</v>
      </c>
      <c r="C44" s="48"/>
      <c r="D44" s="63">
        <f t="shared" ref="D44:E44" si="15">D45</f>
        <v>1000000</v>
      </c>
      <c r="E44" s="63">
        <f t="shared" si="15"/>
        <v>800000</v>
      </c>
      <c r="F44" s="56"/>
    </row>
    <row r="45" spans="1:6" x14ac:dyDescent="0.25">
      <c r="A45" s="47" t="s">
        <v>473</v>
      </c>
      <c r="B45" s="53"/>
      <c r="C45" s="48">
        <v>600</v>
      </c>
      <c r="D45" s="76">
        <v>1000000</v>
      </c>
      <c r="E45" s="76">
        <v>800000</v>
      </c>
      <c r="F45" s="56"/>
    </row>
    <row r="46" spans="1:6" x14ac:dyDescent="0.25">
      <c r="A46" s="47" t="s">
        <v>321</v>
      </c>
      <c r="B46" s="53" t="s">
        <v>305</v>
      </c>
      <c r="C46" s="48"/>
      <c r="D46" s="63">
        <f t="shared" ref="D46:E46" si="16">D47</f>
        <v>961130</v>
      </c>
      <c r="E46" s="63">
        <f t="shared" si="16"/>
        <v>961130</v>
      </c>
      <c r="F46" s="56"/>
    </row>
    <row r="47" spans="1:6" x14ac:dyDescent="0.25">
      <c r="A47" s="47" t="s">
        <v>473</v>
      </c>
      <c r="B47" s="53"/>
      <c r="C47" s="48">
        <v>600</v>
      </c>
      <c r="D47" s="76">
        <v>961130</v>
      </c>
      <c r="E47" s="76">
        <v>961130</v>
      </c>
      <c r="F47" s="56"/>
    </row>
    <row r="48" spans="1:6" ht="30" x14ac:dyDescent="0.25">
      <c r="A48" s="70" t="s">
        <v>513</v>
      </c>
      <c r="B48" s="84" t="s">
        <v>363</v>
      </c>
      <c r="C48" s="71"/>
      <c r="D48" s="72">
        <f t="shared" ref="D48:E48" si="17">D49</f>
        <v>10000</v>
      </c>
      <c r="E48" s="72">
        <f t="shared" si="17"/>
        <v>5000</v>
      </c>
      <c r="F48" s="56"/>
    </row>
    <row r="49" spans="1:6" x14ac:dyDescent="0.25">
      <c r="A49" s="45" t="s">
        <v>426</v>
      </c>
      <c r="B49" s="85" t="s">
        <v>303</v>
      </c>
      <c r="C49" s="43"/>
      <c r="D49" s="61">
        <f>D50</f>
        <v>10000</v>
      </c>
      <c r="E49" s="61">
        <f>E50</f>
        <v>5000</v>
      </c>
      <c r="F49" s="56"/>
    </row>
    <row r="50" spans="1:6" x14ac:dyDescent="0.25">
      <c r="A50" s="47" t="s">
        <v>506</v>
      </c>
      <c r="B50" s="53" t="s">
        <v>507</v>
      </c>
      <c r="C50" s="43"/>
      <c r="D50" s="63">
        <f t="shared" ref="D50:E50" si="18">D51</f>
        <v>10000</v>
      </c>
      <c r="E50" s="63">
        <f t="shared" si="18"/>
        <v>5000</v>
      </c>
      <c r="F50" s="56"/>
    </row>
    <row r="51" spans="1:6" x14ac:dyDescent="0.25">
      <c r="A51" s="47" t="s">
        <v>473</v>
      </c>
      <c r="B51" s="53"/>
      <c r="C51" s="43">
        <v>600</v>
      </c>
      <c r="D51" s="76">
        <v>10000</v>
      </c>
      <c r="E51" s="76">
        <v>5000</v>
      </c>
      <c r="F51" s="56"/>
    </row>
    <row r="52" spans="1:6" ht="29.25" x14ac:dyDescent="0.25">
      <c r="A52" s="73" t="s">
        <v>322</v>
      </c>
      <c r="B52" s="86" t="s">
        <v>234</v>
      </c>
      <c r="C52" s="74"/>
      <c r="D52" s="75">
        <f>D53+D112+D124</f>
        <v>102602318</v>
      </c>
      <c r="E52" s="75">
        <f>E53+E112+E124</f>
        <v>101654318</v>
      </c>
      <c r="F52" s="56"/>
    </row>
    <row r="53" spans="1:6" x14ac:dyDescent="0.25">
      <c r="A53" s="70" t="s">
        <v>323</v>
      </c>
      <c r="B53" s="84" t="s">
        <v>235</v>
      </c>
      <c r="C53" s="78"/>
      <c r="D53" s="72">
        <f>D54+D98+D101+D108+D105</f>
        <v>100802138</v>
      </c>
      <c r="E53" s="72">
        <f>E54+E98+E101+E108+E105</f>
        <v>99859138</v>
      </c>
      <c r="F53" s="56"/>
    </row>
    <row r="54" spans="1:6" ht="30" x14ac:dyDescent="0.25">
      <c r="A54" s="45" t="s">
        <v>119</v>
      </c>
      <c r="B54" s="85" t="s">
        <v>236</v>
      </c>
      <c r="C54" s="44"/>
      <c r="D54" s="61">
        <f t="shared" ref="D54:E54" si="19">D55+D58+D61+D64+D67+D70+D73+D76+D79+D82+D85+D89+D95+D92</f>
        <v>62587641</v>
      </c>
      <c r="E54" s="61">
        <f t="shared" si="19"/>
        <v>62644641</v>
      </c>
      <c r="F54" s="56"/>
    </row>
    <row r="55" spans="1:6" ht="30" x14ac:dyDescent="0.25">
      <c r="A55" s="47" t="s">
        <v>488</v>
      </c>
      <c r="B55" s="53" t="s">
        <v>453</v>
      </c>
      <c r="C55" s="48"/>
      <c r="D55" s="63">
        <f t="shared" ref="D55:E55" si="20">D56+D57</f>
        <v>103300</v>
      </c>
      <c r="E55" s="63">
        <f t="shared" si="20"/>
        <v>103300</v>
      </c>
      <c r="F55" s="56"/>
    </row>
    <row r="56" spans="1:6" x14ac:dyDescent="0.25">
      <c r="A56" s="47" t="s">
        <v>475</v>
      </c>
      <c r="B56" s="53"/>
      <c r="C56" s="48">
        <v>200</v>
      </c>
      <c r="D56" s="76">
        <v>1500</v>
      </c>
      <c r="E56" s="76">
        <v>1500</v>
      </c>
      <c r="F56" s="56"/>
    </row>
    <row r="57" spans="1:6" x14ac:dyDescent="0.25">
      <c r="A57" s="47" t="s">
        <v>474</v>
      </c>
      <c r="B57" s="53"/>
      <c r="C57" s="48">
        <v>300</v>
      </c>
      <c r="D57" s="76">
        <v>101800</v>
      </c>
      <c r="E57" s="76">
        <v>101800</v>
      </c>
      <c r="F57" s="56"/>
    </row>
    <row r="58" spans="1:6" ht="30" x14ac:dyDescent="0.25">
      <c r="A58" s="47" t="s">
        <v>287</v>
      </c>
      <c r="B58" s="53" t="s">
        <v>454</v>
      </c>
      <c r="C58" s="48"/>
      <c r="D58" s="63">
        <f t="shared" ref="D58:E58" si="21">D59+D60</f>
        <v>2128000</v>
      </c>
      <c r="E58" s="63">
        <f t="shared" si="21"/>
        <v>2128000</v>
      </c>
      <c r="F58" s="56"/>
    </row>
    <row r="59" spans="1:6" x14ac:dyDescent="0.25">
      <c r="A59" s="47" t="s">
        <v>475</v>
      </c>
      <c r="B59" s="53"/>
      <c r="C59" s="48">
        <v>200</v>
      </c>
      <c r="D59" s="76">
        <v>31448</v>
      </c>
      <c r="E59" s="76">
        <v>31448</v>
      </c>
      <c r="F59" s="56"/>
    </row>
    <row r="60" spans="1:6" x14ac:dyDescent="0.25">
      <c r="A60" s="47" t="s">
        <v>474</v>
      </c>
      <c r="B60" s="53"/>
      <c r="C60" s="48">
        <v>300</v>
      </c>
      <c r="D60" s="76">
        <v>2096552</v>
      </c>
      <c r="E60" s="76">
        <v>2096552</v>
      </c>
      <c r="F60" s="56"/>
    </row>
    <row r="61" spans="1:6" ht="30" x14ac:dyDescent="0.25">
      <c r="A61" s="47" t="s">
        <v>324</v>
      </c>
      <c r="B61" s="53" t="s">
        <v>455</v>
      </c>
      <c r="C61" s="48"/>
      <c r="D61" s="63">
        <f t="shared" ref="D61:E61" si="22">D62+D63</f>
        <v>9377000</v>
      </c>
      <c r="E61" s="63">
        <f t="shared" si="22"/>
        <v>9431000</v>
      </c>
      <c r="F61" s="56"/>
    </row>
    <row r="62" spans="1:6" x14ac:dyDescent="0.25">
      <c r="A62" s="47" t="s">
        <v>475</v>
      </c>
      <c r="B62" s="53"/>
      <c r="C62" s="48">
        <v>200</v>
      </c>
      <c r="D62" s="76">
        <v>177000</v>
      </c>
      <c r="E62" s="76">
        <v>231000</v>
      </c>
      <c r="F62" s="56"/>
    </row>
    <row r="63" spans="1:6" x14ac:dyDescent="0.25">
      <c r="A63" s="47" t="s">
        <v>474</v>
      </c>
      <c r="B63" s="53"/>
      <c r="C63" s="48">
        <v>300</v>
      </c>
      <c r="D63" s="76">
        <v>9200000</v>
      </c>
      <c r="E63" s="76">
        <v>9200000</v>
      </c>
      <c r="F63" s="56"/>
    </row>
    <row r="64" spans="1:6" ht="45" x14ac:dyDescent="0.25">
      <c r="A64" s="47" t="s">
        <v>325</v>
      </c>
      <c r="B64" s="53" t="s">
        <v>456</v>
      </c>
      <c r="C64" s="48"/>
      <c r="D64" s="63">
        <f t="shared" ref="D64:E64" si="23">D65+D66</f>
        <v>55000</v>
      </c>
      <c r="E64" s="63">
        <f t="shared" si="23"/>
        <v>58000</v>
      </c>
      <c r="F64" s="56"/>
    </row>
    <row r="65" spans="1:6" x14ac:dyDescent="0.25">
      <c r="A65" s="47" t="s">
        <v>475</v>
      </c>
      <c r="B65" s="53"/>
      <c r="C65" s="48">
        <v>200</v>
      </c>
      <c r="D65" s="76">
        <v>3800</v>
      </c>
      <c r="E65" s="76">
        <v>3800</v>
      </c>
      <c r="F65" s="56"/>
    </row>
    <row r="66" spans="1:6" x14ac:dyDescent="0.25">
      <c r="A66" s="47" t="s">
        <v>474</v>
      </c>
      <c r="B66" s="53"/>
      <c r="C66" s="48">
        <v>300</v>
      </c>
      <c r="D66" s="76">
        <v>51200</v>
      </c>
      <c r="E66" s="76">
        <v>54200</v>
      </c>
      <c r="F66" s="56"/>
    </row>
    <row r="67" spans="1:6" ht="45" x14ac:dyDescent="0.25">
      <c r="A67" s="47" t="s">
        <v>445</v>
      </c>
      <c r="B67" s="53" t="s">
        <v>457</v>
      </c>
      <c r="C67" s="48"/>
      <c r="D67" s="63">
        <f t="shared" ref="D67:E67" si="24">D68+D69</f>
        <v>3903000</v>
      </c>
      <c r="E67" s="63">
        <f t="shared" si="24"/>
        <v>3903000</v>
      </c>
      <c r="F67" s="56"/>
    </row>
    <row r="68" spans="1:6" x14ac:dyDescent="0.25">
      <c r="A68" s="47" t="s">
        <v>475</v>
      </c>
      <c r="B68" s="53"/>
      <c r="C68" s="48">
        <v>200</v>
      </c>
      <c r="D68" s="76">
        <v>20000</v>
      </c>
      <c r="E68" s="76">
        <v>20000</v>
      </c>
      <c r="F68" s="56"/>
    </row>
    <row r="69" spans="1:6" x14ac:dyDescent="0.25">
      <c r="A69" s="47" t="s">
        <v>474</v>
      </c>
      <c r="B69" s="53"/>
      <c r="C69" s="48">
        <v>300</v>
      </c>
      <c r="D69" s="76">
        <v>3883000</v>
      </c>
      <c r="E69" s="76">
        <v>3883000</v>
      </c>
      <c r="F69" s="56"/>
    </row>
    <row r="70" spans="1:6" ht="45" x14ac:dyDescent="0.25">
      <c r="A70" s="47" t="s">
        <v>446</v>
      </c>
      <c r="B70" s="53" t="s">
        <v>459</v>
      </c>
      <c r="C70" s="48"/>
      <c r="D70" s="63">
        <f t="shared" ref="D70:E70" si="25">D71+D72</f>
        <v>570000</v>
      </c>
      <c r="E70" s="63">
        <f t="shared" si="25"/>
        <v>570000</v>
      </c>
      <c r="F70" s="56"/>
    </row>
    <row r="71" spans="1:6" x14ac:dyDescent="0.25">
      <c r="A71" s="47" t="s">
        <v>475</v>
      </c>
      <c r="B71" s="53"/>
      <c r="C71" s="48">
        <v>200</v>
      </c>
      <c r="D71" s="76">
        <v>3000</v>
      </c>
      <c r="E71" s="76">
        <v>3000</v>
      </c>
      <c r="F71" s="56"/>
    </row>
    <row r="72" spans="1:6" x14ac:dyDescent="0.25">
      <c r="A72" s="47" t="s">
        <v>474</v>
      </c>
      <c r="B72" s="53"/>
      <c r="C72" s="48">
        <v>300</v>
      </c>
      <c r="D72" s="76">
        <v>567000</v>
      </c>
      <c r="E72" s="76">
        <v>567000</v>
      </c>
      <c r="F72" s="56"/>
    </row>
    <row r="73" spans="1:6" x14ac:dyDescent="0.25">
      <c r="A73" s="47" t="s">
        <v>326</v>
      </c>
      <c r="B73" s="53" t="s">
        <v>458</v>
      </c>
      <c r="C73" s="48"/>
      <c r="D73" s="63">
        <f t="shared" ref="D73:E73" si="26">D74+D75</f>
        <v>2408000</v>
      </c>
      <c r="E73" s="63">
        <f t="shared" si="26"/>
        <v>2408000</v>
      </c>
      <c r="F73" s="56"/>
    </row>
    <row r="74" spans="1:6" x14ac:dyDescent="0.25">
      <c r="A74" s="47" t="s">
        <v>475</v>
      </c>
      <c r="B74" s="53"/>
      <c r="C74" s="48">
        <v>200</v>
      </c>
      <c r="D74" s="76">
        <v>48000</v>
      </c>
      <c r="E74" s="76">
        <v>48000</v>
      </c>
      <c r="F74" s="56"/>
    </row>
    <row r="75" spans="1:6" x14ac:dyDescent="0.25">
      <c r="A75" s="47" t="s">
        <v>474</v>
      </c>
      <c r="B75" s="53"/>
      <c r="C75" s="48">
        <v>300</v>
      </c>
      <c r="D75" s="76">
        <v>2360000</v>
      </c>
      <c r="E75" s="76">
        <v>2360000</v>
      </c>
      <c r="F75" s="56"/>
    </row>
    <row r="76" spans="1:6" ht="30" x14ac:dyDescent="0.25">
      <c r="A76" s="47" t="s">
        <v>489</v>
      </c>
      <c r="B76" s="53" t="s">
        <v>460</v>
      </c>
      <c r="C76" s="48"/>
      <c r="D76" s="63">
        <f t="shared" ref="D76:E76" si="27">D77+D78</f>
        <v>5641000</v>
      </c>
      <c r="E76" s="63">
        <f t="shared" si="27"/>
        <v>5641000</v>
      </c>
      <c r="F76" s="56"/>
    </row>
    <row r="77" spans="1:6" x14ac:dyDescent="0.25">
      <c r="A77" s="47" t="s">
        <v>475</v>
      </c>
      <c r="B77" s="53"/>
      <c r="C77" s="48">
        <v>200</v>
      </c>
      <c r="D77" s="76">
        <v>121000</v>
      </c>
      <c r="E77" s="76">
        <v>121000</v>
      </c>
      <c r="F77" s="56"/>
    </row>
    <row r="78" spans="1:6" x14ac:dyDescent="0.25">
      <c r="A78" s="47" t="s">
        <v>474</v>
      </c>
      <c r="B78" s="53"/>
      <c r="C78" s="48">
        <v>300</v>
      </c>
      <c r="D78" s="76">
        <v>5520000</v>
      </c>
      <c r="E78" s="76">
        <v>5520000</v>
      </c>
      <c r="F78" s="56"/>
    </row>
    <row r="79" spans="1:6" ht="30" x14ac:dyDescent="0.25">
      <c r="A79" s="47" t="s">
        <v>490</v>
      </c>
      <c r="B79" s="53" t="s">
        <v>461</v>
      </c>
      <c r="C79" s="48"/>
      <c r="D79" s="63">
        <f t="shared" ref="D79:E79" si="28">D80+D81</f>
        <v>15888000</v>
      </c>
      <c r="E79" s="63">
        <f t="shared" si="28"/>
        <v>15888000</v>
      </c>
      <c r="F79" s="56"/>
    </row>
    <row r="80" spans="1:6" x14ac:dyDescent="0.25">
      <c r="A80" s="47" t="s">
        <v>475</v>
      </c>
      <c r="B80" s="53"/>
      <c r="C80" s="48">
        <v>200</v>
      </c>
      <c r="D80" s="76">
        <v>300000</v>
      </c>
      <c r="E80" s="76">
        <v>300000</v>
      </c>
      <c r="F80" s="56"/>
    </row>
    <row r="81" spans="1:6" x14ac:dyDescent="0.25">
      <c r="A81" s="47" t="s">
        <v>474</v>
      </c>
      <c r="B81" s="53"/>
      <c r="C81" s="48">
        <v>300</v>
      </c>
      <c r="D81" s="76">
        <v>15588000</v>
      </c>
      <c r="E81" s="76">
        <v>15588000</v>
      </c>
      <c r="F81" s="56"/>
    </row>
    <row r="82" spans="1:6" x14ac:dyDescent="0.25">
      <c r="A82" s="47" t="s">
        <v>328</v>
      </c>
      <c r="B82" s="53" t="s">
        <v>462</v>
      </c>
      <c r="C82" s="43"/>
      <c r="D82" s="63">
        <f t="shared" ref="D82:E82" si="29">D83+D84</f>
        <v>3537000</v>
      </c>
      <c r="E82" s="63">
        <f t="shared" si="29"/>
        <v>3537000</v>
      </c>
      <c r="F82" s="56"/>
    </row>
    <row r="83" spans="1:6" x14ac:dyDescent="0.25">
      <c r="A83" s="47" t="s">
        <v>475</v>
      </c>
      <c r="B83" s="53"/>
      <c r="C83" s="43">
        <v>200</v>
      </c>
      <c r="D83" s="76">
        <v>60000</v>
      </c>
      <c r="E83" s="76">
        <v>60000</v>
      </c>
      <c r="F83" s="56"/>
    </row>
    <row r="84" spans="1:6" x14ac:dyDescent="0.25">
      <c r="A84" s="47" t="s">
        <v>474</v>
      </c>
      <c r="B84" s="53"/>
      <c r="C84" s="43">
        <v>300</v>
      </c>
      <c r="D84" s="76">
        <v>3477000</v>
      </c>
      <c r="E84" s="76">
        <v>3477000</v>
      </c>
      <c r="F84" s="56"/>
    </row>
    <row r="85" spans="1:6" x14ac:dyDescent="0.25">
      <c r="A85" s="47" t="s">
        <v>237</v>
      </c>
      <c r="B85" s="53" t="s">
        <v>463</v>
      </c>
      <c r="C85" s="43"/>
      <c r="D85" s="63">
        <f t="shared" ref="D85:E85" si="30">D86+D87+D88</f>
        <v>5382341</v>
      </c>
      <c r="E85" s="63">
        <f t="shared" si="30"/>
        <v>5382341</v>
      </c>
      <c r="F85" s="56"/>
    </row>
    <row r="86" spans="1:6" ht="30" x14ac:dyDescent="0.25">
      <c r="A86" s="47" t="s">
        <v>476</v>
      </c>
      <c r="B86" s="53"/>
      <c r="C86" s="43">
        <v>100</v>
      </c>
      <c r="D86" s="76">
        <v>4191803</v>
      </c>
      <c r="E86" s="76">
        <v>4191803</v>
      </c>
      <c r="F86" s="56"/>
    </row>
    <row r="87" spans="1:6" x14ac:dyDescent="0.25">
      <c r="A87" s="47" t="s">
        <v>475</v>
      </c>
      <c r="B87" s="53"/>
      <c r="C87" s="43">
        <v>200</v>
      </c>
      <c r="D87" s="76">
        <v>1184538</v>
      </c>
      <c r="E87" s="76">
        <v>1184538</v>
      </c>
      <c r="F87" s="56"/>
    </row>
    <row r="88" spans="1:6" x14ac:dyDescent="0.25">
      <c r="A88" s="47" t="s">
        <v>477</v>
      </c>
      <c r="B88" s="53"/>
      <c r="C88" s="43">
        <v>800</v>
      </c>
      <c r="D88" s="76">
        <v>6000</v>
      </c>
      <c r="E88" s="76">
        <v>6000</v>
      </c>
      <c r="F88" s="56"/>
    </row>
    <row r="89" spans="1:6" x14ac:dyDescent="0.25">
      <c r="A89" s="47" t="s">
        <v>329</v>
      </c>
      <c r="B89" s="53" t="s">
        <v>464</v>
      </c>
      <c r="C89" s="43"/>
      <c r="D89" s="63">
        <f t="shared" ref="D89:E89" si="31">D90+D91</f>
        <v>6135000</v>
      </c>
      <c r="E89" s="63">
        <f t="shared" si="31"/>
        <v>6135000</v>
      </c>
      <c r="F89" s="56"/>
    </row>
    <row r="90" spans="1:6" x14ac:dyDescent="0.25">
      <c r="A90" s="47" t="s">
        <v>475</v>
      </c>
      <c r="B90" s="53"/>
      <c r="C90" s="43">
        <v>200</v>
      </c>
      <c r="D90" s="76">
        <v>35000</v>
      </c>
      <c r="E90" s="76">
        <v>35000</v>
      </c>
      <c r="F90" s="56"/>
    </row>
    <row r="91" spans="1:6" x14ac:dyDescent="0.25">
      <c r="A91" s="47" t="s">
        <v>474</v>
      </c>
      <c r="B91" s="53"/>
      <c r="C91" s="43">
        <v>300</v>
      </c>
      <c r="D91" s="76">
        <v>6100000</v>
      </c>
      <c r="E91" s="76">
        <v>6100000</v>
      </c>
      <c r="F91" s="56"/>
    </row>
    <row r="92" spans="1:6" ht="30" x14ac:dyDescent="0.25">
      <c r="A92" s="47" t="s">
        <v>499</v>
      </c>
      <c r="B92" s="53" t="s">
        <v>500</v>
      </c>
      <c r="C92" s="43"/>
      <c r="D92" s="63">
        <f t="shared" ref="D92:E92" si="32">D93+D94</f>
        <v>160000</v>
      </c>
      <c r="E92" s="63">
        <f t="shared" si="32"/>
        <v>160000</v>
      </c>
      <c r="F92" s="56"/>
    </row>
    <row r="93" spans="1:6" x14ac:dyDescent="0.25">
      <c r="A93" s="47" t="s">
        <v>475</v>
      </c>
      <c r="B93" s="53"/>
      <c r="C93" s="43">
        <v>200</v>
      </c>
      <c r="D93" s="76">
        <v>3000</v>
      </c>
      <c r="E93" s="76">
        <v>3000</v>
      </c>
      <c r="F93" s="56"/>
    </row>
    <row r="94" spans="1:6" x14ac:dyDescent="0.25">
      <c r="A94" s="47" t="s">
        <v>474</v>
      </c>
      <c r="B94" s="53"/>
      <c r="C94" s="43">
        <v>300</v>
      </c>
      <c r="D94" s="76">
        <v>157000</v>
      </c>
      <c r="E94" s="76">
        <v>157000</v>
      </c>
      <c r="F94" s="56"/>
    </row>
    <row r="95" spans="1:6" ht="30" x14ac:dyDescent="0.25">
      <c r="A95" s="47" t="s">
        <v>438</v>
      </c>
      <c r="B95" s="53" t="s">
        <v>465</v>
      </c>
      <c r="C95" s="43"/>
      <c r="D95" s="63">
        <f t="shared" ref="D95:E95" si="33">D96+D97</f>
        <v>7300000</v>
      </c>
      <c r="E95" s="63">
        <f t="shared" si="33"/>
        <v>7300000</v>
      </c>
      <c r="F95" s="56"/>
    </row>
    <row r="96" spans="1:6" x14ac:dyDescent="0.25">
      <c r="A96" s="47" t="s">
        <v>475</v>
      </c>
      <c r="B96" s="53"/>
      <c r="C96" s="43">
        <v>200</v>
      </c>
      <c r="D96" s="76">
        <v>200000</v>
      </c>
      <c r="E96" s="76">
        <v>200000</v>
      </c>
      <c r="F96" s="56"/>
    </row>
    <row r="97" spans="1:6" x14ac:dyDescent="0.25">
      <c r="A97" s="47" t="s">
        <v>474</v>
      </c>
      <c r="B97" s="53"/>
      <c r="C97" s="43">
        <v>300</v>
      </c>
      <c r="D97" s="76">
        <v>7100000</v>
      </c>
      <c r="E97" s="76">
        <v>7100000</v>
      </c>
      <c r="F97" s="56"/>
    </row>
    <row r="98" spans="1:6" ht="30" x14ac:dyDescent="0.25">
      <c r="A98" s="45" t="s">
        <v>514</v>
      </c>
      <c r="B98" s="85" t="s">
        <v>429</v>
      </c>
      <c r="C98" s="43"/>
      <c r="D98" s="61">
        <f t="shared" ref="D98:E99" si="34">D99</f>
        <v>34541597</v>
      </c>
      <c r="E98" s="61">
        <f t="shared" si="34"/>
        <v>34541597</v>
      </c>
      <c r="F98" s="56"/>
    </row>
    <row r="99" spans="1:6" ht="45" x14ac:dyDescent="0.25">
      <c r="A99" s="47" t="s">
        <v>327</v>
      </c>
      <c r="B99" s="53" t="s">
        <v>447</v>
      </c>
      <c r="C99" s="43"/>
      <c r="D99" s="63">
        <f t="shared" si="34"/>
        <v>34541597</v>
      </c>
      <c r="E99" s="63">
        <f t="shared" si="34"/>
        <v>34541597</v>
      </c>
      <c r="F99" s="56"/>
    </row>
    <row r="100" spans="1:6" x14ac:dyDescent="0.25">
      <c r="A100" s="47" t="s">
        <v>473</v>
      </c>
      <c r="B100" s="53"/>
      <c r="C100" s="43">
        <v>600</v>
      </c>
      <c r="D100" s="76">
        <v>34541597</v>
      </c>
      <c r="E100" s="76">
        <v>34541597</v>
      </c>
      <c r="F100" s="56"/>
    </row>
    <row r="101" spans="1:6" ht="30" x14ac:dyDescent="0.25">
      <c r="A101" s="45" t="s">
        <v>431</v>
      </c>
      <c r="B101" s="85" t="s">
        <v>430</v>
      </c>
      <c r="C101" s="43"/>
      <c r="D101" s="61">
        <f t="shared" ref="D101:E101" si="35">D102</f>
        <v>2092900</v>
      </c>
      <c r="E101" s="61">
        <f t="shared" si="35"/>
        <v>2092900</v>
      </c>
      <c r="F101" s="56"/>
    </row>
    <row r="102" spans="1:6" x14ac:dyDescent="0.25">
      <c r="A102" s="47" t="s">
        <v>288</v>
      </c>
      <c r="B102" s="53" t="s">
        <v>452</v>
      </c>
      <c r="C102" s="43"/>
      <c r="D102" s="63">
        <f t="shared" ref="D102:E102" si="36">D103+D104</f>
        <v>2092900</v>
      </c>
      <c r="E102" s="63">
        <f t="shared" si="36"/>
        <v>2092900</v>
      </c>
      <c r="F102" s="56"/>
    </row>
    <row r="103" spans="1:6" x14ac:dyDescent="0.25">
      <c r="A103" s="47" t="s">
        <v>475</v>
      </c>
      <c r="B103" s="53"/>
      <c r="C103" s="43">
        <v>200</v>
      </c>
      <c r="D103" s="76">
        <v>60000</v>
      </c>
      <c r="E103" s="76">
        <v>60000</v>
      </c>
      <c r="F103" s="56"/>
    </row>
    <row r="104" spans="1:6" x14ac:dyDescent="0.25">
      <c r="A104" s="47" t="s">
        <v>474</v>
      </c>
      <c r="B104" s="53"/>
      <c r="C104" s="43">
        <v>300</v>
      </c>
      <c r="D104" s="76">
        <v>2032900</v>
      </c>
      <c r="E104" s="76">
        <v>2032900</v>
      </c>
      <c r="F104" s="56"/>
    </row>
    <row r="105" spans="1:6" x14ac:dyDescent="0.25">
      <c r="A105" s="45" t="s">
        <v>435</v>
      </c>
      <c r="B105" s="85" t="s">
        <v>432</v>
      </c>
      <c r="C105" s="43"/>
      <c r="D105" s="61">
        <f t="shared" ref="D105:E106" si="37">D106</f>
        <v>80000</v>
      </c>
      <c r="E105" s="61">
        <f t="shared" si="37"/>
        <v>80000</v>
      </c>
      <c r="F105" s="56"/>
    </row>
    <row r="106" spans="1:6" x14ac:dyDescent="0.25">
      <c r="A106" s="47" t="s">
        <v>450</v>
      </c>
      <c r="B106" s="53" t="s">
        <v>451</v>
      </c>
      <c r="C106" s="43"/>
      <c r="D106" s="63">
        <f t="shared" si="37"/>
        <v>80000</v>
      </c>
      <c r="E106" s="63">
        <f t="shared" si="37"/>
        <v>80000</v>
      </c>
      <c r="F106" s="56"/>
    </row>
    <row r="107" spans="1:6" x14ac:dyDescent="0.25">
      <c r="A107" s="47" t="s">
        <v>475</v>
      </c>
      <c r="B107" s="85"/>
      <c r="C107" s="43">
        <v>200</v>
      </c>
      <c r="D107" s="76">
        <v>80000</v>
      </c>
      <c r="E107" s="76">
        <v>80000</v>
      </c>
      <c r="F107" s="56"/>
    </row>
    <row r="108" spans="1:6" x14ac:dyDescent="0.25">
      <c r="A108" s="45" t="s">
        <v>434</v>
      </c>
      <c r="B108" s="85" t="s">
        <v>433</v>
      </c>
      <c r="C108" s="43"/>
      <c r="D108" s="61">
        <f t="shared" ref="D108:E108" si="38">D109</f>
        <v>1500000</v>
      </c>
      <c r="E108" s="61">
        <f t="shared" si="38"/>
        <v>500000</v>
      </c>
      <c r="F108" s="56"/>
    </row>
    <row r="109" spans="1:6" x14ac:dyDescent="0.25">
      <c r="A109" s="45" t="s">
        <v>448</v>
      </c>
      <c r="B109" s="85" t="s">
        <v>449</v>
      </c>
      <c r="C109" s="43"/>
      <c r="D109" s="61">
        <f t="shared" ref="D109:E109" si="39">D110+D111</f>
        <v>1500000</v>
      </c>
      <c r="E109" s="61">
        <f t="shared" si="39"/>
        <v>500000</v>
      </c>
      <c r="F109" s="56"/>
    </row>
    <row r="110" spans="1:6" x14ac:dyDescent="0.25">
      <c r="A110" s="47" t="s">
        <v>475</v>
      </c>
      <c r="B110" s="85"/>
      <c r="C110" s="43">
        <v>200</v>
      </c>
      <c r="D110" s="76">
        <v>10000</v>
      </c>
      <c r="E110" s="76">
        <v>10000</v>
      </c>
      <c r="F110" s="56"/>
    </row>
    <row r="111" spans="1:6" x14ac:dyDescent="0.25">
      <c r="A111" s="47" t="s">
        <v>474</v>
      </c>
      <c r="B111" s="85"/>
      <c r="C111" s="43">
        <v>300</v>
      </c>
      <c r="D111" s="76">
        <v>1490000</v>
      </c>
      <c r="E111" s="76">
        <v>490000</v>
      </c>
      <c r="F111" s="56"/>
    </row>
    <row r="112" spans="1:6" x14ac:dyDescent="0.25">
      <c r="A112" s="70" t="s">
        <v>330</v>
      </c>
      <c r="B112" s="84" t="s">
        <v>238</v>
      </c>
      <c r="C112" s="78"/>
      <c r="D112" s="72">
        <f>D113</f>
        <v>1795180</v>
      </c>
      <c r="E112" s="72">
        <f>E113</f>
        <v>1795180</v>
      </c>
      <c r="F112" s="56"/>
    </row>
    <row r="113" spans="1:6" x14ac:dyDescent="0.25">
      <c r="A113" s="45" t="s">
        <v>439</v>
      </c>
      <c r="B113" s="85" t="s">
        <v>239</v>
      </c>
      <c r="C113" s="48"/>
      <c r="D113" s="61">
        <f>D114+D116+D118+D120+D122</f>
        <v>1795180</v>
      </c>
      <c r="E113" s="61">
        <f>E114+E116+E118+E120+E122</f>
        <v>1795180</v>
      </c>
      <c r="F113" s="56"/>
    </row>
    <row r="114" spans="1:6" ht="30" x14ac:dyDescent="0.25">
      <c r="A114" s="47" t="s">
        <v>289</v>
      </c>
      <c r="B114" s="53" t="s">
        <v>240</v>
      </c>
      <c r="C114" s="48"/>
      <c r="D114" s="63">
        <f t="shared" ref="D114:E114" si="40">D115</f>
        <v>105280</v>
      </c>
      <c r="E114" s="63">
        <f t="shared" si="40"/>
        <v>105280</v>
      </c>
      <c r="F114" s="56"/>
    </row>
    <row r="115" spans="1:6" x14ac:dyDescent="0.25">
      <c r="A115" s="47" t="s">
        <v>474</v>
      </c>
      <c r="B115" s="53"/>
      <c r="C115" s="48">
        <v>300</v>
      </c>
      <c r="D115" s="76">
        <v>105280</v>
      </c>
      <c r="E115" s="76">
        <v>105280</v>
      </c>
      <c r="F115" s="56"/>
    </row>
    <row r="116" spans="1:6" ht="45" x14ac:dyDescent="0.25">
      <c r="A116" s="47" t="s">
        <v>491</v>
      </c>
      <c r="B116" s="53" t="s">
        <v>241</v>
      </c>
      <c r="C116" s="48"/>
      <c r="D116" s="63">
        <f t="shared" ref="D116:E116" si="41">D117</f>
        <v>1643000</v>
      </c>
      <c r="E116" s="63">
        <f t="shared" si="41"/>
        <v>1643000</v>
      </c>
      <c r="F116" s="56"/>
    </row>
    <row r="117" spans="1:6" x14ac:dyDescent="0.25">
      <c r="A117" s="47" t="s">
        <v>474</v>
      </c>
      <c r="B117" s="53"/>
      <c r="C117" s="48">
        <v>300</v>
      </c>
      <c r="D117" s="76">
        <v>1643000</v>
      </c>
      <c r="E117" s="76">
        <v>1643000</v>
      </c>
      <c r="F117" s="56"/>
    </row>
    <row r="118" spans="1:6" x14ac:dyDescent="0.25">
      <c r="A118" s="47" t="s">
        <v>331</v>
      </c>
      <c r="B118" s="53" t="s">
        <v>242</v>
      </c>
      <c r="C118" s="48"/>
      <c r="D118" s="63">
        <f t="shared" ref="D118:E118" si="42">D119</f>
        <v>23000</v>
      </c>
      <c r="E118" s="63">
        <f t="shared" si="42"/>
        <v>23000</v>
      </c>
      <c r="F118" s="56"/>
    </row>
    <row r="119" spans="1:6" x14ac:dyDescent="0.25">
      <c r="A119" s="47" t="s">
        <v>474</v>
      </c>
      <c r="B119" s="53"/>
      <c r="C119" s="48">
        <v>300</v>
      </c>
      <c r="D119" s="76">
        <v>23000</v>
      </c>
      <c r="E119" s="76">
        <v>23000</v>
      </c>
      <c r="F119" s="56"/>
    </row>
    <row r="120" spans="1:6" x14ac:dyDescent="0.25">
      <c r="A120" s="47" t="s">
        <v>495</v>
      </c>
      <c r="B120" s="53" t="s">
        <v>496</v>
      </c>
      <c r="C120" s="48"/>
      <c r="D120" s="63">
        <f t="shared" ref="D120:E120" si="43">D121</f>
        <v>12200</v>
      </c>
      <c r="E120" s="63">
        <f t="shared" si="43"/>
        <v>12200</v>
      </c>
      <c r="F120" s="56"/>
    </row>
    <row r="121" spans="1:6" x14ac:dyDescent="0.25">
      <c r="A121" s="47" t="s">
        <v>474</v>
      </c>
      <c r="B121" s="53"/>
      <c r="C121" s="48">
        <v>300</v>
      </c>
      <c r="D121" s="76">
        <v>12200</v>
      </c>
      <c r="E121" s="76">
        <v>12200</v>
      </c>
      <c r="F121" s="56"/>
    </row>
    <row r="122" spans="1:6" ht="30" x14ac:dyDescent="0.25">
      <c r="A122" s="47" t="s">
        <v>538</v>
      </c>
      <c r="B122" s="53" t="s">
        <v>539</v>
      </c>
      <c r="C122" s="48"/>
      <c r="D122" s="63">
        <f t="shared" ref="D122:E122" si="44">D123</f>
        <v>11700</v>
      </c>
      <c r="E122" s="63">
        <f t="shared" si="44"/>
        <v>11700</v>
      </c>
      <c r="F122" s="56"/>
    </row>
    <row r="123" spans="1:6" x14ac:dyDescent="0.25">
      <c r="A123" s="47" t="s">
        <v>474</v>
      </c>
      <c r="B123" s="53"/>
      <c r="C123" s="48">
        <v>300</v>
      </c>
      <c r="D123" s="76">
        <v>11700</v>
      </c>
      <c r="E123" s="76">
        <v>11700</v>
      </c>
      <c r="F123" s="56"/>
    </row>
    <row r="124" spans="1:6" ht="30" x14ac:dyDescent="0.25">
      <c r="A124" s="70" t="s">
        <v>515</v>
      </c>
      <c r="B124" s="84" t="s">
        <v>501</v>
      </c>
      <c r="C124" s="71"/>
      <c r="D124" s="72">
        <f t="shared" ref="D124:E125" si="45">D125</f>
        <v>5000</v>
      </c>
      <c r="E124" s="72">
        <f t="shared" si="45"/>
        <v>0</v>
      </c>
      <c r="F124" s="56"/>
    </row>
    <row r="125" spans="1:6" x14ac:dyDescent="0.25">
      <c r="A125" s="45" t="s">
        <v>503</v>
      </c>
      <c r="B125" s="85" t="s">
        <v>502</v>
      </c>
      <c r="C125" s="43"/>
      <c r="D125" s="61">
        <f t="shared" si="45"/>
        <v>5000</v>
      </c>
      <c r="E125" s="61">
        <f t="shared" si="45"/>
        <v>0</v>
      </c>
      <c r="F125" s="56"/>
    </row>
    <row r="126" spans="1:6" x14ac:dyDescent="0.25">
      <c r="A126" s="47" t="s">
        <v>504</v>
      </c>
      <c r="B126" s="53" t="s">
        <v>505</v>
      </c>
      <c r="C126" s="43"/>
      <c r="D126" s="63">
        <f>D127</f>
        <v>5000</v>
      </c>
      <c r="E126" s="63"/>
      <c r="F126" s="56"/>
    </row>
    <row r="127" spans="1:6" x14ac:dyDescent="0.25">
      <c r="A127" s="47" t="s">
        <v>475</v>
      </c>
      <c r="B127" s="53"/>
      <c r="C127" s="43">
        <v>200</v>
      </c>
      <c r="D127" s="63">
        <v>5000</v>
      </c>
      <c r="E127" s="63"/>
      <c r="F127" s="56"/>
    </row>
    <row r="128" spans="1:6" ht="29.25" x14ac:dyDescent="0.25">
      <c r="A128" s="79" t="s">
        <v>348</v>
      </c>
      <c r="B128" s="86" t="s">
        <v>243</v>
      </c>
      <c r="C128" s="74"/>
      <c r="D128" s="75">
        <f t="shared" ref="D128:E131" si="46">D129</f>
        <v>200000</v>
      </c>
      <c r="E128" s="75">
        <f t="shared" si="46"/>
        <v>0</v>
      </c>
      <c r="F128" s="56"/>
    </row>
    <row r="129" spans="1:6" ht="30" x14ac:dyDescent="0.25">
      <c r="A129" s="91" t="s">
        <v>516</v>
      </c>
      <c r="B129" s="84" t="s">
        <v>244</v>
      </c>
      <c r="C129" s="71"/>
      <c r="D129" s="72">
        <f t="shared" si="46"/>
        <v>200000</v>
      </c>
      <c r="E129" s="72">
        <f t="shared" si="46"/>
        <v>0</v>
      </c>
      <c r="F129" s="56"/>
    </row>
    <row r="130" spans="1:6" x14ac:dyDescent="0.25">
      <c r="A130" s="51" t="s">
        <v>385</v>
      </c>
      <c r="B130" s="85" t="s">
        <v>245</v>
      </c>
      <c r="C130" s="43"/>
      <c r="D130" s="61">
        <f t="shared" si="46"/>
        <v>200000</v>
      </c>
      <c r="E130" s="61">
        <f t="shared" si="46"/>
        <v>0</v>
      </c>
      <c r="F130" s="56"/>
    </row>
    <row r="131" spans="1:6" x14ac:dyDescent="0.25">
      <c r="A131" s="52" t="s">
        <v>347</v>
      </c>
      <c r="B131" s="53" t="s">
        <v>386</v>
      </c>
      <c r="C131" s="43"/>
      <c r="D131" s="63">
        <f t="shared" si="46"/>
        <v>200000</v>
      </c>
      <c r="E131" s="63">
        <f t="shared" si="46"/>
        <v>0</v>
      </c>
      <c r="F131" s="56"/>
    </row>
    <row r="132" spans="1:6" x14ac:dyDescent="0.25">
      <c r="A132" s="47" t="s">
        <v>475</v>
      </c>
      <c r="B132" s="53"/>
      <c r="C132" s="43">
        <v>200</v>
      </c>
      <c r="D132" s="76">
        <v>200000</v>
      </c>
      <c r="E132" s="76"/>
      <c r="F132" s="56"/>
    </row>
    <row r="133" spans="1:6" ht="29.25" x14ac:dyDescent="0.25">
      <c r="A133" s="73" t="s">
        <v>517</v>
      </c>
      <c r="B133" s="86" t="s">
        <v>246</v>
      </c>
      <c r="C133" s="74"/>
      <c r="D133" s="75">
        <f>D134+D138</f>
        <v>100274</v>
      </c>
      <c r="E133" s="75">
        <f>E134+E138</f>
        <v>6700</v>
      </c>
      <c r="F133" s="56"/>
    </row>
    <row r="134" spans="1:6" ht="30" x14ac:dyDescent="0.25">
      <c r="A134" s="70" t="s">
        <v>518</v>
      </c>
      <c r="B134" s="84" t="s">
        <v>247</v>
      </c>
      <c r="C134" s="71"/>
      <c r="D134" s="72">
        <f t="shared" ref="D134:E136" si="47">D135</f>
        <v>10000</v>
      </c>
      <c r="E134" s="72">
        <f t="shared" si="47"/>
        <v>0</v>
      </c>
      <c r="F134" s="56"/>
    </row>
    <row r="135" spans="1:6" ht="30" x14ac:dyDescent="0.25">
      <c r="A135" s="45" t="s">
        <v>387</v>
      </c>
      <c r="B135" s="85" t="s">
        <v>248</v>
      </c>
      <c r="C135" s="43"/>
      <c r="D135" s="61">
        <f t="shared" si="47"/>
        <v>10000</v>
      </c>
      <c r="E135" s="61">
        <f t="shared" si="47"/>
        <v>0</v>
      </c>
      <c r="F135" s="56"/>
    </row>
    <row r="136" spans="1:6" x14ac:dyDescent="0.25">
      <c r="A136" s="47" t="s">
        <v>332</v>
      </c>
      <c r="B136" s="53" t="s">
        <v>537</v>
      </c>
      <c r="C136" s="43"/>
      <c r="D136" s="63">
        <f t="shared" si="47"/>
        <v>10000</v>
      </c>
      <c r="E136" s="63">
        <f t="shared" si="47"/>
        <v>0</v>
      </c>
      <c r="F136" s="56"/>
    </row>
    <row r="137" spans="1:6" x14ac:dyDescent="0.25">
      <c r="A137" s="47" t="s">
        <v>475</v>
      </c>
      <c r="B137" s="53"/>
      <c r="C137" s="43">
        <v>200</v>
      </c>
      <c r="D137" s="76">
        <v>10000</v>
      </c>
      <c r="E137" s="76"/>
      <c r="F137" s="56"/>
    </row>
    <row r="138" spans="1:6" ht="30" x14ac:dyDescent="0.25">
      <c r="A138" s="70" t="s">
        <v>10</v>
      </c>
      <c r="B138" s="84" t="s">
        <v>249</v>
      </c>
      <c r="C138" s="71"/>
      <c r="D138" s="72">
        <f t="shared" ref="D138:E138" si="48">D140+D142</f>
        <v>90274</v>
      </c>
      <c r="E138" s="72">
        <f t="shared" si="48"/>
        <v>6700</v>
      </c>
      <c r="F138" s="56"/>
    </row>
    <row r="139" spans="1:6" x14ac:dyDescent="0.25">
      <c r="A139" s="45" t="s">
        <v>412</v>
      </c>
      <c r="B139" s="87" t="s">
        <v>250</v>
      </c>
      <c r="C139" s="48"/>
      <c r="D139" s="61">
        <f t="shared" ref="D139:E140" si="49">D140</f>
        <v>6700</v>
      </c>
      <c r="E139" s="61">
        <f t="shared" si="49"/>
        <v>6700</v>
      </c>
      <c r="F139" s="56"/>
    </row>
    <row r="140" spans="1:6" ht="30" x14ac:dyDescent="0.25">
      <c r="A140" s="47" t="s">
        <v>541</v>
      </c>
      <c r="B140" s="88" t="s">
        <v>540</v>
      </c>
      <c r="C140" s="48"/>
      <c r="D140" s="63">
        <f t="shared" si="49"/>
        <v>6700</v>
      </c>
      <c r="E140" s="63">
        <f t="shared" si="49"/>
        <v>6700</v>
      </c>
      <c r="F140" s="56"/>
    </row>
    <row r="141" spans="1:6" x14ac:dyDescent="0.25">
      <c r="A141" s="47" t="s">
        <v>473</v>
      </c>
      <c r="B141" s="88"/>
      <c r="C141" s="48">
        <v>600</v>
      </c>
      <c r="D141" s="76">
        <v>6700</v>
      </c>
      <c r="E141" s="76">
        <v>6700</v>
      </c>
      <c r="F141" s="56"/>
    </row>
    <row r="142" spans="1:6" ht="30" x14ac:dyDescent="0.25">
      <c r="A142" s="47" t="s">
        <v>414</v>
      </c>
      <c r="B142" s="88" t="s">
        <v>413</v>
      </c>
      <c r="C142" s="48"/>
      <c r="D142" s="63">
        <f t="shared" ref="D142:E142" si="50">D143</f>
        <v>83574</v>
      </c>
      <c r="E142" s="63">
        <f t="shared" si="50"/>
        <v>0</v>
      </c>
      <c r="F142" s="56"/>
    </row>
    <row r="143" spans="1:6" x14ac:dyDescent="0.25">
      <c r="A143" s="47" t="s">
        <v>473</v>
      </c>
      <c r="B143" s="88"/>
      <c r="C143" s="48">
        <v>600</v>
      </c>
      <c r="D143" s="76">
        <v>83574</v>
      </c>
      <c r="E143" s="76"/>
      <c r="F143" s="56"/>
    </row>
    <row r="144" spans="1:6" ht="43.5" x14ac:dyDescent="0.25">
      <c r="A144" s="73" t="s">
        <v>333</v>
      </c>
      <c r="B144" s="86" t="s">
        <v>251</v>
      </c>
      <c r="C144" s="74"/>
      <c r="D144" s="75">
        <f t="shared" ref="D144:E144" si="51">D145+D149</f>
        <v>920000</v>
      </c>
      <c r="E144" s="75">
        <f t="shared" si="51"/>
        <v>710000</v>
      </c>
      <c r="F144" s="56"/>
    </row>
    <row r="145" spans="1:6" ht="30" x14ac:dyDescent="0.25">
      <c r="A145" s="70" t="s">
        <v>334</v>
      </c>
      <c r="B145" s="84" t="s">
        <v>252</v>
      </c>
      <c r="C145" s="71"/>
      <c r="D145" s="72">
        <f t="shared" ref="D145:E147" si="52">D146</f>
        <v>20000</v>
      </c>
      <c r="E145" s="72">
        <f t="shared" si="52"/>
        <v>10000</v>
      </c>
      <c r="F145" s="56"/>
    </row>
    <row r="146" spans="1:6" ht="45" x14ac:dyDescent="0.25">
      <c r="A146" s="45" t="s">
        <v>492</v>
      </c>
      <c r="B146" s="85" t="s">
        <v>380</v>
      </c>
      <c r="C146" s="43"/>
      <c r="D146" s="61">
        <f t="shared" si="52"/>
        <v>20000</v>
      </c>
      <c r="E146" s="61">
        <f t="shared" si="52"/>
        <v>10000</v>
      </c>
      <c r="F146" s="56"/>
    </row>
    <row r="147" spans="1:6" x14ac:dyDescent="0.25">
      <c r="A147" s="47" t="s">
        <v>335</v>
      </c>
      <c r="B147" s="53" t="s">
        <v>416</v>
      </c>
      <c r="C147" s="43"/>
      <c r="D147" s="63">
        <f t="shared" si="52"/>
        <v>20000</v>
      </c>
      <c r="E147" s="63">
        <f t="shared" si="52"/>
        <v>10000</v>
      </c>
      <c r="F147" s="56"/>
    </row>
    <row r="148" spans="1:6" x14ac:dyDescent="0.25">
      <c r="A148" s="47" t="s">
        <v>475</v>
      </c>
      <c r="B148" s="53"/>
      <c r="C148" s="43">
        <v>200</v>
      </c>
      <c r="D148" s="76">
        <v>20000</v>
      </c>
      <c r="E148" s="76">
        <v>10000</v>
      </c>
      <c r="F148" s="56"/>
    </row>
    <row r="149" spans="1:6" ht="30" x14ac:dyDescent="0.25">
      <c r="A149" s="70" t="s">
        <v>519</v>
      </c>
      <c r="B149" s="84" t="s">
        <v>253</v>
      </c>
      <c r="C149" s="71"/>
      <c r="D149" s="72">
        <f t="shared" ref="D149:E150" si="53">D150</f>
        <v>900000</v>
      </c>
      <c r="E149" s="72">
        <f t="shared" si="53"/>
        <v>700000</v>
      </c>
      <c r="F149" s="56"/>
    </row>
    <row r="150" spans="1:6" ht="30" x14ac:dyDescent="0.25">
      <c r="A150" s="45" t="s">
        <v>389</v>
      </c>
      <c r="B150" s="85" t="s">
        <v>388</v>
      </c>
      <c r="C150" s="43"/>
      <c r="D150" s="61">
        <f t="shared" si="53"/>
        <v>900000</v>
      </c>
      <c r="E150" s="61">
        <f t="shared" si="53"/>
        <v>700000</v>
      </c>
      <c r="F150" s="56"/>
    </row>
    <row r="151" spans="1:6" x14ac:dyDescent="0.25">
      <c r="A151" s="47" t="s">
        <v>336</v>
      </c>
      <c r="B151" s="53" t="s">
        <v>415</v>
      </c>
      <c r="C151" s="43"/>
      <c r="D151" s="63">
        <f t="shared" ref="D151:E151" si="54">D152+D153</f>
        <v>900000</v>
      </c>
      <c r="E151" s="63">
        <f t="shared" si="54"/>
        <v>700000</v>
      </c>
      <c r="F151" s="56"/>
    </row>
    <row r="152" spans="1:6" ht="30" x14ac:dyDescent="0.25">
      <c r="A152" s="47" t="s">
        <v>476</v>
      </c>
      <c r="B152" s="53"/>
      <c r="C152" s="43">
        <v>100</v>
      </c>
      <c r="D152" s="76">
        <v>900000</v>
      </c>
      <c r="E152" s="76">
        <v>700000</v>
      </c>
      <c r="F152" s="56"/>
    </row>
    <row r="153" spans="1:6" x14ac:dyDescent="0.25">
      <c r="A153" s="47" t="s">
        <v>475</v>
      </c>
      <c r="B153" s="53"/>
      <c r="C153" s="43">
        <v>200</v>
      </c>
      <c r="D153" s="76"/>
      <c r="E153" s="76"/>
      <c r="F153" s="56"/>
    </row>
    <row r="154" spans="1:6" x14ac:dyDescent="0.25">
      <c r="A154" s="73" t="s">
        <v>337</v>
      </c>
      <c r="B154" s="86" t="s">
        <v>254</v>
      </c>
      <c r="C154" s="74"/>
      <c r="D154" s="75">
        <f>D155+D162</f>
        <v>13550000</v>
      </c>
      <c r="E154" s="75">
        <f>E155+E162</f>
        <v>6550000</v>
      </c>
      <c r="F154" s="56"/>
    </row>
    <row r="155" spans="1:6" ht="30" x14ac:dyDescent="0.25">
      <c r="A155" s="70" t="s">
        <v>520</v>
      </c>
      <c r="B155" s="84" t="s">
        <v>255</v>
      </c>
      <c r="C155" s="71"/>
      <c r="D155" s="72">
        <f>D156+D159</f>
        <v>13500000</v>
      </c>
      <c r="E155" s="72">
        <f>E156+E159</f>
        <v>6500000</v>
      </c>
      <c r="F155" s="56"/>
    </row>
    <row r="156" spans="1:6" x14ac:dyDescent="0.25">
      <c r="A156" s="45" t="s">
        <v>258</v>
      </c>
      <c r="B156" s="85" t="s">
        <v>256</v>
      </c>
      <c r="C156" s="48"/>
      <c r="D156" s="66">
        <f t="shared" ref="D156:E157" si="55">D157</f>
        <v>11500000</v>
      </c>
      <c r="E156" s="66">
        <f t="shared" si="55"/>
        <v>5500000</v>
      </c>
      <c r="F156" s="56"/>
    </row>
    <row r="157" spans="1:6" x14ac:dyDescent="0.25">
      <c r="A157" s="47" t="s">
        <v>508</v>
      </c>
      <c r="B157" s="93" t="s">
        <v>509</v>
      </c>
      <c r="C157" s="43"/>
      <c r="D157" s="66">
        <f t="shared" si="55"/>
        <v>11500000</v>
      </c>
      <c r="E157" s="66">
        <f t="shared" si="55"/>
        <v>5500000</v>
      </c>
      <c r="F157" s="56"/>
    </row>
    <row r="158" spans="1:6" x14ac:dyDescent="0.25">
      <c r="A158" s="47" t="s">
        <v>473</v>
      </c>
      <c r="B158" s="89"/>
      <c r="C158" s="43">
        <v>600</v>
      </c>
      <c r="D158" s="66">
        <v>11500000</v>
      </c>
      <c r="E158" s="66">
        <v>5500000</v>
      </c>
      <c r="F158" s="56"/>
    </row>
    <row r="159" spans="1:6" x14ac:dyDescent="0.25">
      <c r="A159" s="45" t="s">
        <v>390</v>
      </c>
      <c r="B159" s="85" t="s">
        <v>257</v>
      </c>
      <c r="C159" s="43"/>
      <c r="D159" s="66">
        <f t="shared" ref="D159:E160" si="56">D160</f>
        <v>2000000</v>
      </c>
      <c r="E159" s="66">
        <f t="shared" si="56"/>
        <v>1000000</v>
      </c>
      <c r="F159" s="56"/>
    </row>
    <row r="160" spans="1:6" x14ac:dyDescent="0.25">
      <c r="A160" s="47" t="s">
        <v>338</v>
      </c>
      <c r="B160" s="53" t="s">
        <v>436</v>
      </c>
      <c r="C160" s="43"/>
      <c r="D160" s="66">
        <f t="shared" si="56"/>
        <v>2000000</v>
      </c>
      <c r="E160" s="66">
        <f t="shared" si="56"/>
        <v>1000000</v>
      </c>
      <c r="F160" s="56"/>
    </row>
    <row r="161" spans="1:6" x14ac:dyDescent="0.25">
      <c r="A161" s="47" t="s">
        <v>473</v>
      </c>
      <c r="B161" s="53"/>
      <c r="C161" s="43">
        <v>600</v>
      </c>
      <c r="D161" s="66">
        <v>2000000</v>
      </c>
      <c r="E161" s="66">
        <v>1000000</v>
      </c>
      <c r="F161" s="56"/>
    </row>
    <row r="162" spans="1:6" ht="30" x14ac:dyDescent="0.25">
      <c r="A162" s="45" t="s">
        <v>339</v>
      </c>
      <c r="B162" s="85" t="s">
        <v>364</v>
      </c>
      <c r="C162" s="43"/>
      <c r="D162" s="61">
        <f t="shared" ref="D162:E164" si="57">D163</f>
        <v>50000</v>
      </c>
      <c r="E162" s="61">
        <f t="shared" si="57"/>
        <v>50000</v>
      </c>
      <c r="F162" s="56"/>
    </row>
    <row r="163" spans="1:6" x14ac:dyDescent="0.25">
      <c r="A163" s="45" t="s">
        <v>391</v>
      </c>
      <c r="B163" s="85" t="s">
        <v>382</v>
      </c>
      <c r="C163" s="43"/>
      <c r="D163" s="61">
        <f t="shared" si="57"/>
        <v>50000</v>
      </c>
      <c r="E163" s="61">
        <f t="shared" si="57"/>
        <v>50000</v>
      </c>
      <c r="F163" s="56"/>
    </row>
    <row r="164" spans="1:6" x14ac:dyDescent="0.25">
      <c r="A164" s="47" t="s">
        <v>340</v>
      </c>
      <c r="B164" s="53" t="s">
        <v>393</v>
      </c>
      <c r="C164" s="43"/>
      <c r="D164" s="63">
        <f t="shared" si="57"/>
        <v>50000</v>
      </c>
      <c r="E164" s="63">
        <f t="shared" si="57"/>
        <v>50000</v>
      </c>
      <c r="F164" s="56"/>
    </row>
    <row r="165" spans="1:6" x14ac:dyDescent="0.25">
      <c r="A165" s="47" t="s">
        <v>473</v>
      </c>
      <c r="B165" s="53"/>
      <c r="C165" s="43">
        <v>600</v>
      </c>
      <c r="D165" s="76">
        <v>50000</v>
      </c>
      <c r="E165" s="76">
        <v>50000</v>
      </c>
      <c r="F165" s="56"/>
    </row>
    <row r="166" spans="1:6" ht="29.25" x14ac:dyDescent="0.25">
      <c r="A166" s="73" t="s">
        <v>341</v>
      </c>
      <c r="B166" s="86" t="s">
        <v>259</v>
      </c>
      <c r="C166" s="74"/>
      <c r="D166" s="75">
        <f t="shared" ref="D166:E168" si="58">D167</f>
        <v>604000</v>
      </c>
      <c r="E166" s="75">
        <f t="shared" si="58"/>
        <v>604000</v>
      </c>
      <c r="F166" s="56"/>
    </row>
    <row r="167" spans="1:6" ht="30" x14ac:dyDescent="0.25">
      <c r="A167" s="70" t="s">
        <v>342</v>
      </c>
      <c r="B167" s="84" t="s">
        <v>260</v>
      </c>
      <c r="C167" s="71"/>
      <c r="D167" s="72">
        <f t="shared" si="58"/>
        <v>604000</v>
      </c>
      <c r="E167" s="72">
        <f t="shared" si="58"/>
        <v>604000</v>
      </c>
      <c r="F167" s="56"/>
    </row>
    <row r="168" spans="1:6" x14ac:dyDescent="0.25">
      <c r="A168" s="45" t="s">
        <v>262</v>
      </c>
      <c r="B168" s="85" t="s">
        <v>261</v>
      </c>
      <c r="C168" s="43"/>
      <c r="D168" s="61">
        <f t="shared" si="58"/>
        <v>604000</v>
      </c>
      <c r="E168" s="61">
        <f t="shared" si="58"/>
        <v>604000</v>
      </c>
      <c r="F168" s="56"/>
    </row>
    <row r="169" spans="1:6" x14ac:dyDescent="0.25">
      <c r="A169" s="47" t="s">
        <v>343</v>
      </c>
      <c r="B169" s="53" t="s">
        <v>392</v>
      </c>
      <c r="C169" s="43"/>
      <c r="D169" s="63">
        <f t="shared" ref="D169:E169" si="59">D170+D171</f>
        <v>604000</v>
      </c>
      <c r="E169" s="63">
        <f t="shared" si="59"/>
        <v>604000</v>
      </c>
      <c r="F169" s="56"/>
    </row>
    <row r="170" spans="1:6" x14ac:dyDescent="0.25">
      <c r="A170" s="47" t="s">
        <v>485</v>
      </c>
      <c r="B170" s="53"/>
      <c r="C170" s="43">
        <v>200</v>
      </c>
      <c r="D170" s="76">
        <v>512000</v>
      </c>
      <c r="E170" s="76">
        <v>512000</v>
      </c>
      <c r="F170" s="56"/>
    </row>
    <row r="171" spans="1:6" x14ac:dyDescent="0.25">
      <c r="A171" s="47" t="s">
        <v>477</v>
      </c>
      <c r="B171" s="53"/>
      <c r="C171" s="43">
        <v>800</v>
      </c>
      <c r="D171" s="76">
        <v>92000</v>
      </c>
      <c r="E171" s="76">
        <v>92000</v>
      </c>
      <c r="F171" s="56"/>
    </row>
    <row r="172" spans="1:6" x14ac:dyDescent="0.25">
      <c r="A172" s="73" t="s">
        <v>521</v>
      </c>
      <c r="B172" s="86" t="s">
        <v>263</v>
      </c>
      <c r="C172" s="74"/>
      <c r="D172" s="75">
        <f t="shared" ref="D172:E175" si="60">D173</f>
        <v>50000</v>
      </c>
      <c r="E172" s="75">
        <f t="shared" si="60"/>
        <v>50000</v>
      </c>
      <c r="F172" s="56"/>
    </row>
    <row r="173" spans="1:6" ht="30" x14ac:dyDescent="0.25">
      <c r="A173" s="70" t="s">
        <v>522</v>
      </c>
      <c r="B173" s="84" t="s">
        <v>365</v>
      </c>
      <c r="C173" s="71"/>
      <c r="D173" s="72">
        <f t="shared" si="60"/>
        <v>50000</v>
      </c>
      <c r="E173" s="72">
        <f t="shared" si="60"/>
        <v>50000</v>
      </c>
      <c r="F173" s="56"/>
    </row>
    <row r="174" spans="1:6" x14ac:dyDescent="0.25">
      <c r="A174" s="45" t="s">
        <v>265</v>
      </c>
      <c r="B174" s="85" t="s">
        <v>264</v>
      </c>
      <c r="C174" s="43"/>
      <c r="D174" s="61">
        <f t="shared" si="60"/>
        <v>50000</v>
      </c>
      <c r="E174" s="61">
        <f t="shared" si="60"/>
        <v>50000</v>
      </c>
      <c r="F174" s="56"/>
    </row>
    <row r="175" spans="1:6" ht="30" x14ac:dyDescent="0.25">
      <c r="A175" s="47" t="s">
        <v>290</v>
      </c>
      <c r="B175" s="53" t="s">
        <v>394</v>
      </c>
      <c r="C175" s="43"/>
      <c r="D175" s="63">
        <f t="shared" si="60"/>
        <v>50000</v>
      </c>
      <c r="E175" s="63">
        <f t="shared" si="60"/>
        <v>50000</v>
      </c>
      <c r="F175" s="56"/>
    </row>
    <row r="176" spans="1:6" x14ac:dyDescent="0.25">
      <c r="A176" s="47" t="s">
        <v>477</v>
      </c>
      <c r="B176" s="53"/>
      <c r="C176" s="43">
        <v>800</v>
      </c>
      <c r="D176" s="76">
        <v>50000</v>
      </c>
      <c r="E176" s="76">
        <v>50000</v>
      </c>
      <c r="F176" s="56"/>
    </row>
    <row r="177" spans="1:6" x14ac:dyDescent="0.25">
      <c r="A177" s="73" t="s">
        <v>344</v>
      </c>
      <c r="B177" s="86" t="s">
        <v>366</v>
      </c>
      <c r="C177" s="74"/>
      <c r="D177" s="75">
        <f>D178+D182+D186+D191</f>
        <v>3520000</v>
      </c>
      <c r="E177" s="75">
        <f>E178+E182+E186+E191</f>
        <v>2560000</v>
      </c>
      <c r="F177" s="56"/>
    </row>
    <row r="178" spans="1:6" ht="30" x14ac:dyDescent="0.25">
      <c r="A178" s="70" t="s">
        <v>542</v>
      </c>
      <c r="B178" s="84" t="s">
        <v>367</v>
      </c>
      <c r="C178" s="71"/>
      <c r="D178" s="72">
        <f t="shared" ref="D178:E180" si="61">D179</f>
        <v>20000</v>
      </c>
      <c r="E178" s="72">
        <f t="shared" si="61"/>
        <v>10000</v>
      </c>
      <c r="F178" s="56"/>
    </row>
    <row r="179" spans="1:6" x14ac:dyDescent="0.25">
      <c r="A179" s="45" t="s">
        <v>395</v>
      </c>
      <c r="B179" s="85" t="s">
        <v>383</v>
      </c>
      <c r="C179" s="43"/>
      <c r="D179" s="61">
        <f t="shared" si="61"/>
        <v>20000</v>
      </c>
      <c r="E179" s="61">
        <f t="shared" si="61"/>
        <v>10000</v>
      </c>
      <c r="F179" s="56"/>
    </row>
    <row r="180" spans="1:6" x14ac:dyDescent="0.25">
      <c r="A180" s="47" t="s">
        <v>345</v>
      </c>
      <c r="B180" s="53" t="s">
        <v>402</v>
      </c>
      <c r="C180" s="43"/>
      <c r="D180" s="63">
        <f t="shared" si="61"/>
        <v>20000</v>
      </c>
      <c r="E180" s="63">
        <f t="shared" si="61"/>
        <v>10000</v>
      </c>
      <c r="F180" s="56"/>
    </row>
    <row r="181" spans="1:6" x14ac:dyDescent="0.25">
      <c r="A181" s="47" t="s">
        <v>475</v>
      </c>
      <c r="B181" s="53"/>
      <c r="C181" s="43">
        <v>200</v>
      </c>
      <c r="D181" s="76">
        <v>20000</v>
      </c>
      <c r="E181" s="76">
        <v>10000</v>
      </c>
      <c r="F181" s="56"/>
    </row>
    <row r="182" spans="1:6" ht="30" x14ac:dyDescent="0.25">
      <c r="A182" s="70" t="s">
        <v>523</v>
      </c>
      <c r="B182" s="84" t="s">
        <v>368</v>
      </c>
      <c r="C182" s="71"/>
      <c r="D182" s="72">
        <f t="shared" ref="D182:E184" si="62">D183</f>
        <v>100000</v>
      </c>
      <c r="E182" s="72">
        <f t="shared" si="62"/>
        <v>50000</v>
      </c>
      <c r="F182" s="56"/>
    </row>
    <row r="183" spans="1:6" ht="30" x14ac:dyDescent="0.25">
      <c r="A183" s="45" t="s">
        <v>397</v>
      </c>
      <c r="B183" s="85" t="s">
        <v>396</v>
      </c>
      <c r="C183" s="43"/>
      <c r="D183" s="61">
        <f t="shared" si="62"/>
        <v>100000</v>
      </c>
      <c r="E183" s="61">
        <f t="shared" si="62"/>
        <v>50000</v>
      </c>
      <c r="F183" s="56"/>
    </row>
    <row r="184" spans="1:6" x14ac:dyDescent="0.25">
      <c r="A184" s="47" t="s">
        <v>291</v>
      </c>
      <c r="B184" s="53" t="s">
        <v>403</v>
      </c>
      <c r="C184" s="43"/>
      <c r="D184" s="63">
        <f t="shared" si="62"/>
        <v>100000</v>
      </c>
      <c r="E184" s="63">
        <f t="shared" si="62"/>
        <v>50000</v>
      </c>
      <c r="F184" s="56"/>
    </row>
    <row r="185" spans="1:6" x14ac:dyDescent="0.25">
      <c r="A185" s="47" t="s">
        <v>475</v>
      </c>
      <c r="B185" s="53"/>
      <c r="C185" s="43">
        <v>200</v>
      </c>
      <c r="D185" s="76">
        <v>100000</v>
      </c>
      <c r="E185" s="76">
        <v>50000</v>
      </c>
      <c r="F185" s="56"/>
    </row>
    <row r="186" spans="1:6" ht="30" x14ac:dyDescent="0.25">
      <c r="A186" s="70" t="s">
        <v>524</v>
      </c>
      <c r="B186" s="84" t="s">
        <v>369</v>
      </c>
      <c r="C186" s="71"/>
      <c r="D186" s="72">
        <f t="shared" ref="D186:E187" si="63">D187</f>
        <v>900000</v>
      </c>
      <c r="E186" s="72">
        <f t="shared" si="63"/>
        <v>700000</v>
      </c>
      <c r="F186" s="56"/>
    </row>
    <row r="187" spans="1:6" x14ac:dyDescent="0.25">
      <c r="A187" s="45" t="s">
        <v>527</v>
      </c>
      <c r="B187" s="85" t="s">
        <v>525</v>
      </c>
      <c r="C187" s="43"/>
      <c r="D187" s="61">
        <f t="shared" si="63"/>
        <v>900000</v>
      </c>
      <c r="E187" s="61">
        <f t="shared" si="63"/>
        <v>700000</v>
      </c>
      <c r="F187" s="56"/>
    </row>
    <row r="188" spans="1:6" x14ac:dyDescent="0.25">
      <c r="A188" s="47" t="s">
        <v>346</v>
      </c>
      <c r="B188" s="53" t="s">
        <v>526</v>
      </c>
      <c r="C188" s="43"/>
      <c r="D188" s="63">
        <f>D189+D190</f>
        <v>900000</v>
      </c>
      <c r="E188" s="63">
        <f>E189+E190</f>
        <v>700000</v>
      </c>
      <c r="F188" s="56"/>
    </row>
    <row r="189" spans="1:6" ht="45" x14ac:dyDescent="0.25">
      <c r="A189" s="47" t="s">
        <v>476</v>
      </c>
      <c r="B189" s="53"/>
      <c r="C189" s="43">
        <v>100</v>
      </c>
      <c r="D189" s="76">
        <v>554871</v>
      </c>
      <c r="E189" s="76">
        <v>554871</v>
      </c>
      <c r="F189" s="56"/>
    </row>
    <row r="190" spans="1:6" x14ac:dyDescent="0.25">
      <c r="A190" s="47" t="s">
        <v>475</v>
      </c>
      <c r="B190" s="53"/>
      <c r="C190" s="43">
        <v>200</v>
      </c>
      <c r="D190" s="76">
        <v>345129</v>
      </c>
      <c r="E190" s="76">
        <v>145129</v>
      </c>
      <c r="F190" s="56"/>
    </row>
    <row r="191" spans="1:6" ht="30" x14ac:dyDescent="0.25">
      <c r="A191" s="70" t="s">
        <v>528</v>
      </c>
      <c r="B191" s="84" t="s">
        <v>370</v>
      </c>
      <c r="C191" s="71"/>
      <c r="D191" s="72">
        <f t="shared" ref="D191:E192" si="64">D192</f>
        <v>2500000</v>
      </c>
      <c r="E191" s="72">
        <f t="shared" si="64"/>
        <v>1800000</v>
      </c>
      <c r="F191" s="56"/>
    </row>
    <row r="192" spans="1:6" ht="30" x14ac:dyDescent="0.25">
      <c r="A192" s="45" t="s">
        <v>399</v>
      </c>
      <c r="B192" s="85" t="s">
        <v>398</v>
      </c>
      <c r="C192" s="43"/>
      <c r="D192" s="61">
        <f t="shared" si="64"/>
        <v>2500000</v>
      </c>
      <c r="E192" s="61">
        <f t="shared" si="64"/>
        <v>1800000</v>
      </c>
      <c r="F192" s="56"/>
    </row>
    <row r="193" spans="1:8" ht="30" x14ac:dyDescent="0.25">
      <c r="A193" s="47" t="s">
        <v>349</v>
      </c>
      <c r="B193" s="53" t="s">
        <v>401</v>
      </c>
      <c r="C193" s="43"/>
      <c r="D193" s="63">
        <f>D194+D195</f>
        <v>2500000</v>
      </c>
      <c r="E193" s="63">
        <f>E194+E195</f>
        <v>1800000</v>
      </c>
      <c r="F193" s="56"/>
    </row>
    <row r="194" spans="1:8" ht="45" x14ac:dyDescent="0.25">
      <c r="A194" s="47" t="s">
        <v>476</v>
      </c>
      <c r="B194" s="53"/>
      <c r="C194" s="43">
        <v>100</v>
      </c>
      <c r="D194" s="76">
        <v>2184709</v>
      </c>
      <c r="E194" s="76">
        <v>1800000</v>
      </c>
      <c r="F194" s="56"/>
    </row>
    <row r="195" spans="1:8" x14ac:dyDescent="0.25">
      <c r="A195" s="47" t="s">
        <v>475</v>
      </c>
      <c r="B195" s="53"/>
      <c r="C195" s="43">
        <v>200</v>
      </c>
      <c r="D195" s="76">
        <v>315291</v>
      </c>
      <c r="E195" s="76"/>
      <c r="F195" s="56"/>
    </row>
    <row r="196" spans="1:8" x14ac:dyDescent="0.25">
      <c r="A196" s="73" t="s">
        <v>30</v>
      </c>
      <c r="B196" s="86" t="s">
        <v>421</v>
      </c>
      <c r="C196" s="74"/>
      <c r="D196" s="75">
        <f t="shared" ref="D196:E199" si="65">D197</f>
        <v>300000</v>
      </c>
      <c r="E196" s="75">
        <f t="shared" si="65"/>
        <v>300000</v>
      </c>
      <c r="F196" s="56"/>
    </row>
    <row r="197" spans="1:8" x14ac:dyDescent="0.25">
      <c r="A197" s="70" t="s">
        <v>529</v>
      </c>
      <c r="B197" s="84" t="s">
        <v>422</v>
      </c>
      <c r="C197" s="71"/>
      <c r="D197" s="72">
        <f t="shared" si="65"/>
        <v>300000</v>
      </c>
      <c r="E197" s="72">
        <f t="shared" si="65"/>
        <v>300000</v>
      </c>
      <c r="F197" s="56"/>
    </row>
    <row r="198" spans="1:8" x14ac:dyDescent="0.25">
      <c r="A198" s="45" t="s">
        <v>80</v>
      </c>
      <c r="B198" s="85" t="s">
        <v>424</v>
      </c>
      <c r="C198" s="44"/>
      <c r="D198" s="61">
        <f t="shared" si="65"/>
        <v>300000</v>
      </c>
      <c r="E198" s="61">
        <f t="shared" si="65"/>
        <v>300000</v>
      </c>
      <c r="F198" s="56"/>
    </row>
    <row r="199" spans="1:8" x14ac:dyDescent="0.25">
      <c r="A199" s="90" t="s">
        <v>423</v>
      </c>
      <c r="B199" s="53" t="s">
        <v>425</v>
      </c>
      <c r="C199" s="43"/>
      <c r="D199" s="63">
        <f t="shared" si="65"/>
        <v>300000</v>
      </c>
      <c r="E199" s="63">
        <f t="shared" si="65"/>
        <v>300000</v>
      </c>
      <c r="F199" s="56"/>
    </row>
    <row r="200" spans="1:8" x14ac:dyDescent="0.25">
      <c r="A200" s="47" t="s">
        <v>473</v>
      </c>
      <c r="B200" s="53"/>
      <c r="C200" s="43">
        <v>600</v>
      </c>
      <c r="D200" s="76">
        <v>300000</v>
      </c>
      <c r="E200" s="76">
        <v>300000</v>
      </c>
      <c r="F200" s="56"/>
    </row>
    <row r="201" spans="1:8" ht="29.25" x14ac:dyDescent="0.25">
      <c r="A201" s="73" t="s">
        <v>350</v>
      </c>
      <c r="B201" s="86" t="s">
        <v>266</v>
      </c>
      <c r="C201" s="74"/>
      <c r="D201" s="75">
        <f>D202+D208</f>
        <v>20687070.93</v>
      </c>
      <c r="E201" s="75">
        <f>E202+E208</f>
        <v>20210060.490000002</v>
      </c>
      <c r="F201" s="56"/>
    </row>
    <row r="202" spans="1:8" ht="30" x14ac:dyDescent="0.25">
      <c r="A202" s="70" t="s">
        <v>371</v>
      </c>
      <c r="B202" s="84" t="s">
        <v>267</v>
      </c>
      <c r="C202" s="81"/>
      <c r="D202" s="72">
        <f t="shared" ref="D202:E202" si="66">D203</f>
        <v>17662170.93</v>
      </c>
      <c r="E202" s="72">
        <f t="shared" si="66"/>
        <v>18183960.490000002</v>
      </c>
      <c r="F202" s="56"/>
    </row>
    <row r="203" spans="1:8" ht="30" x14ac:dyDescent="0.25">
      <c r="A203" s="45" t="s">
        <v>400</v>
      </c>
      <c r="B203" s="85" t="s">
        <v>268</v>
      </c>
      <c r="C203" s="50"/>
      <c r="D203" s="61">
        <f>D204+D206</f>
        <v>17662170.93</v>
      </c>
      <c r="E203" s="61">
        <f>E204+E206</f>
        <v>18183960.490000002</v>
      </c>
      <c r="F203" s="67"/>
      <c r="G203" s="64"/>
      <c r="H203" s="64"/>
    </row>
    <row r="204" spans="1:8" ht="30" x14ac:dyDescent="0.25">
      <c r="A204" s="47" t="s">
        <v>292</v>
      </c>
      <c r="B204" s="53" t="s">
        <v>404</v>
      </c>
      <c r="C204" s="43"/>
      <c r="D204" s="63">
        <f t="shared" ref="D204:E204" si="67">D205</f>
        <v>4150640.93</v>
      </c>
      <c r="E204" s="63">
        <f t="shared" si="67"/>
        <v>4672430.49</v>
      </c>
      <c r="F204" s="56"/>
    </row>
    <row r="205" spans="1:8" x14ac:dyDescent="0.25">
      <c r="A205" s="47" t="s">
        <v>475</v>
      </c>
      <c r="B205" s="53"/>
      <c r="C205" s="43">
        <v>200</v>
      </c>
      <c r="D205" s="76">
        <v>4150640.93</v>
      </c>
      <c r="E205" s="76">
        <v>4672430.49</v>
      </c>
      <c r="F205" s="56"/>
    </row>
    <row r="206" spans="1:8" x14ac:dyDescent="0.25">
      <c r="A206" s="47" t="s">
        <v>351</v>
      </c>
      <c r="B206" s="53" t="s">
        <v>381</v>
      </c>
      <c r="C206" s="48"/>
      <c r="D206" s="63">
        <f t="shared" ref="D206:E206" si="68">D207</f>
        <v>13511530</v>
      </c>
      <c r="E206" s="63">
        <f t="shared" si="68"/>
        <v>13511530</v>
      </c>
      <c r="F206" s="56"/>
    </row>
    <row r="207" spans="1:8" x14ac:dyDescent="0.25">
      <c r="A207" s="47" t="s">
        <v>475</v>
      </c>
      <c r="B207" s="53"/>
      <c r="C207" s="48">
        <v>200</v>
      </c>
      <c r="D207" s="76">
        <v>13511530</v>
      </c>
      <c r="E207" s="76">
        <v>13511530</v>
      </c>
      <c r="F207" s="56"/>
    </row>
    <row r="208" spans="1:8" ht="30" x14ac:dyDescent="0.25">
      <c r="A208" s="70" t="s">
        <v>352</v>
      </c>
      <c r="B208" s="84" t="s">
        <v>269</v>
      </c>
      <c r="C208" s="71"/>
      <c r="D208" s="72">
        <f t="shared" ref="D208:E208" si="69">D209+D212</f>
        <v>3024900</v>
      </c>
      <c r="E208" s="72">
        <f t="shared" si="69"/>
        <v>2026100</v>
      </c>
      <c r="F208" s="56"/>
    </row>
    <row r="209" spans="1:8" x14ac:dyDescent="0.25">
      <c r="A209" s="45" t="s">
        <v>405</v>
      </c>
      <c r="B209" s="85" t="s">
        <v>270</v>
      </c>
      <c r="C209" s="43"/>
      <c r="D209" s="61">
        <f t="shared" ref="D209:E210" si="70">D210</f>
        <v>3000000</v>
      </c>
      <c r="E209" s="61">
        <f t="shared" si="70"/>
        <v>2000000</v>
      </c>
      <c r="F209" s="56"/>
    </row>
    <row r="210" spans="1:8" ht="30" x14ac:dyDescent="0.25">
      <c r="A210" s="47" t="s">
        <v>293</v>
      </c>
      <c r="B210" s="53" t="s">
        <v>406</v>
      </c>
      <c r="C210" s="43"/>
      <c r="D210" s="63">
        <f t="shared" si="70"/>
        <v>3000000</v>
      </c>
      <c r="E210" s="63">
        <f t="shared" si="70"/>
        <v>2000000</v>
      </c>
      <c r="F210" s="56"/>
    </row>
    <row r="211" spans="1:8" x14ac:dyDescent="0.25">
      <c r="A211" s="47" t="s">
        <v>477</v>
      </c>
      <c r="B211" s="53"/>
      <c r="C211" s="43">
        <v>800</v>
      </c>
      <c r="D211" s="76">
        <v>3000000</v>
      </c>
      <c r="E211" s="76">
        <v>2000000</v>
      </c>
      <c r="F211" s="56"/>
    </row>
    <row r="212" spans="1:8" ht="30" x14ac:dyDescent="0.25">
      <c r="A212" s="45" t="s">
        <v>418</v>
      </c>
      <c r="B212" s="85" t="s">
        <v>271</v>
      </c>
      <c r="C212" s="48"/>
      <c r="D212" s="61">
        <f t="shared" ref="D212:E212" si="71">D213+D215</f>
        <v>24900</v>
      </c>
      <c r="E212" s="61">
        <f t="shared" si="71"/>
        <v>26100</v>
      </c>
      <c r="F212" s="56"/>
    </row>
    <row r="213" spans="1:8" ht="30" x14ac:dyDescent="0.25">
      <c r="A213" s="47" t="s">
        <v>353</v>
      </c>
      <c r="B213" s="53" t="s">
        <v>419</v>
      </c>
      <c r="C213" s="48"/>
      <c r="D213" s="63">
        <f t="shared" ref="D213:E213" si="72">D214</f>
        <v>600</v>
      </c>
      <c r="E213" s="63">
        <f t="shared" si="72"/>
        <v>700</v>
      </c>
      <c r="F213" s="56"/>
    </row>
    <row r="214" spans="1:8" x14ac:dyDescent="0.25">
      <c r="A214" s="47" t="s">
        <v>477</v>
      </c>
      <c r="B214" s="53"/>
      <c r="C214" s="48">
        <v>800</v>
      </c>
      <c r="D214" s="76">
        <v>600</v>
      </c>
      <c r="E214" s="76">
        <v>700</v>
      </c>
      <c r="F214" s="56"/>
    </row>
    <row r="215" spans="1:8" ht="30" x14ac:dyDescent="0.25">
      <c r="A215" s="47" t="s">
        <v>354</v>
      </c>
      <c r="B215" s="53" t="s">
        <v>420</v>
      </c>
      <c r="C215" s="48"/>
      <c r="D215" s="63">
        <f t="shared" ref="D215:E215" si="73">D216</f>
        <v>24300</v>
      </c>
      <c r="E215" s="63">
        <f t="shared" si="73"/>
        <v>25400</v>
      </c>
      <c r="F215" s="56"/>
    </row>
    <row r="216" spans="1:8" x14ac:dyDescent="0.25">
      <c r="A216" s="47" t="s">
        <v>477</v>
      </c>
      <c r="B216" s="53"/>
      <c r="C216" s="48">
        <v>800</v>
      </c>
      <c r="D216" s="76">
        <v>24300</v>
      </c>
      <c r="E216" s="76">
        <v>25400</v>
      </c>
      <c r="F216" s="56"/>
    </row>
    <row r="217" spans="1:8" x14ac:dyDescent="0.25">
      <c r="A217" s="73" t="s">
        <v>355</v>
      </c>
      <c r="B217" s="86" t="s">
        <v>272</v>
      </c>
      <c r="C217" s="74"/>
      <c r="D217" s="75">
        <f>D218+D222+D226</f>
        <v>112700</v>
      </c>
      <c r="E217" s="75">
        <f>E218+E222+E226</f>
        <v>62700</v>
      </c>
      <c r="F217" s="56"/>
    </row>
    <row r="218" spans="1:8" ht="30" x14ac:dyDescent="0.25">
      <c r="A218" s="70" t="s">
        <v>356</v>
      </c>
      <c r="B218" s="84" t="s">
        <v>273</v>
      </c>
      <c r="C218" s="71"/>
      <c r="D218" s="72">
        <f t="shared" ref="D218:E218" si="74">D219</f>
        <v>10000</v>
      </c>
      <c r="E218" s="72">
        <f t="shared" si="74"/>
        <v>10000</v>
      </c>
      <c r="F218" s="67"/>
      <c r="G218" s="64"/>
      <c r="H218" s="64"/>
    </row>
    <row r="219" spans="1:8" ht="30" x14ac:dyDescent="0.25">
      <c r="A219" s="45" t="s">
        <v>277</v>
      </c>
      <c r="B219" s="85" t="s">
        <v>274</v>
      </c>
      <c r="C219" s="43"/>
      <c r="D219" s="61">
        <f>D220</f>
        <v>10000</v>
      </c>
      <c r="E219" s="61">
        <f>E220</f>
        <v>10000</v>
      </c>
      <c r="F219" s="56"/>
    </row>
    <row r="220" spans="1:8" ht="30" x14ac:dyDescent="0.25">
      <c r="A220" s="47" t="s">
        <v>294</v>
      </c>
      <c r="B220" s="53" t="s">
        <v>407</v>
      </c>
      <c r="C220" s="43"/>
      <c r="D220" s="63">
        <f t="shared" ref="D220:E220" si="75">D221</f>
        <v>10000</v>
      </c>
      <c r="E220" s="63">
        <f t="shared" si="75"/>
        <v>10000</v>
      </c>
      <c r="F220" s="56"/>
    </row>
    <row r="221" spans="1:8" x14ac:dyDescent="0.25">
      <c r="A221" s="47" t="s">
        <v>477</v>
      </c>
      <c r="B221" s="53"/>
      <c r="C221" s="43">
        <v>800</v>
      </c>
      <c r="D221" s="76">
        <v>10000</v>
      </c>
      <c r="E221" s="76">
        <v>10000</v>
      </c>
      <c r="F221" s="56"/>
    </row>
    <row r="222" spans="1:8" ht="30" x14ac:dyDescent="0.25">
      <c r="A222" s="70" t="s">
        <v>357</v>
      </c>
      <c r="B222" s="84" t="s">
        <v>275</v>
      </c>
      <c r="C222" s="71"/>
      <c r="D222" s="72">
        <f t="shared" ref="D222:E224" si="76">D223</f>
        <v>100000</v>
      </c>
      <c r="E222" s="72">
        <f t="shared" si="76"/>
        <v>50000</v>
      </c>
      <c r="F222" s="56"/>
    </row>
    <row r="223" spans="1:8" x14ac:dyDescent="0.25">
      <c r="A223" s="45" t="s">
        <v>440</v>
      </c>
      <c r="B223" s="85" t="s">
        <v>276</v>
      </c>
      <c r="C223" s="43"/>
      <c r="D223" s="61">
        <f t="shared" si="76"/>
        <v>100000</v>
      </c>
      <c r="E223" s="61">
        <f t="shared" si="76"/>
        <v>50000</v>
      </c>
      <c r="F223" s="56"/>
    </row>
    <row r="224" spans="1:8" x14ac:dyDescent="0.25">
      <c r="A224" s="47" t="s">
        <v>358</v>
      </c>
      <c r="B224" s="53" t="s">
        <v>408</v>
      </c>
      <c r="C224" s="43"/>
      <c r="D224" s="63">
        <f t="shared" si="76"/>
        <v>100000</v>
      </c>
      <c r="E224" s="63">
        <f t="shared" si="76"/>
        <v>50000</v>
      </c>
      <c r="F224" s="56"/>
    </row>
    <row r="225" spans="1:6" x14ac:dyDescent="0.25">
      <c r="A225" s="47" t="s">
        <v>477</v>
      </c>
      <c r="B225" s="53"/>
      <c r="C225" s="43">
        <v>800</v>
      </c>
      <c r="D225" s="76">
        <v>100000</v>
      </c>
      <c r="E225" s="76">
        <v>50000</v>
      </c>
      <c r="F225" s="56"/>
    </row>
    <row r="226" spans="1:6" ht="30" x14ac:dyDescent="0.25">
      <c r="A226" s="70" t="s">
        <v>530</v>
      </c>
      <c r="B226" s="84" t="s">
        <v>372</v>
      </c>
      <c r="C226" s="71"/>
      <c r="D226" s="72">
        <f t="shared" ref="D226:E228" si="77">D227</f>
        <v>2700</v>
      </c>
      <c r="E226" s="72">
        <f t="shared" si="77"/>
        <v>2700</v>
      </c>
      <c r="F226" s="56"/>
    </row>
    <row r="227" spans="1:6" ht="45" x14ac:dyDescent="0.25">
      <c r="A227" s="47" t="s">
        <v>441</v>
      </c>
      <c r="B227" s="53" t="s">
        <v>442</v>
      </c>
      <c r="C227" s="43"/>
      <c r="D227" s="61">
        <f t="shared" si="77"/>
        <v>2700</v>
      </c>
      <c r="E227" s="61">
        <f t="shared" si="77"/>
        <v>2700</v>
      </c>
      <c r="F227" s="56"/>
    </row>
    <row r="228" spans="1:6" ht="30" x14ac:dyDescent="0.25">
      <c r="A228" s="47" t="s">
        <v>443</v>
      </c>
      <c r="B228" s="53" t="s">
        <v>444</v>
      </c>
      <c r="C228" s="48"/>
      <c r="D228" s="63">
        <f t="shared" si="77"/>
        <v>2700</v>
      </c>
      <c r="E228" s="63">
        <f t="shared" si="77"/>
        <v>2700</v>
      </c>
      <c r="F228" s="56"/>
    </row>
    <row r="229" spans="1:6" x14ac:dyDescent="0.25">
      <c r="A229" s="47" t="s">
        <v>475</v>
      </c>
      <c r="B229" s="53"/>
      <c r="C229" s="48">
        <v>200</v>
      </c>
      <c r="D229" s="76">
        <v>2700</v>
      </c>
      <c r="E229" s="76">
        <v>2700</v>
      </c>
      <c r="F229" s="56"/>
    </row>
    <row r="230" spans="1:6" ht="29.25" x14ac:dyDescent="0.25">
      <c r="A230" s="73" t="s">
        <v>531</v>
      </c>
      <c r="B230" s="86" t="s">
        <v>278</v>
      </c>
      <c r="C230" s="74"/>
      <c r="D230" s="75">
        <f>D231</f>
        <v>710000</v>
      </c>
      <c r="E230" s="75">
        <f>E231</f>
        <v>510000</v>
      </c>
      <c r="F230" s="56"/>
    </row>
    <row r="231" spans="1:6" ht="30" x14ac:dyDescent="0.25">
      <c r="A231" s="70" t="s">
        <v>532</v>
      </c>
      <c r="B231" s="84" t="s">
        <v>279</v>
      </c>
      <c r="C231" s="78"/>
      <c r="D231" s="72">
        <f>D232+D235</f>
        <v>710000</v>
      </c>
      <c r="E231" s="72">
        <f>E232+E235</f>
        <v>510000</v>
      </c>
      <c r="F231" s="56"/>
    </row>
    <row r="232" spans="1:6" x14ac:dyDescent="0.25">
      <c r="A232" s="45" t="s">
        <v>69</v>
      </c>
      <c r="B232" s="85" t="s">
        <v>280</v>
      </c>
      <c r="C232" s="44"/>
      <c r="D232" s="61">
        <f t="shared" ref="D232:E233" si="78">D233</f>
        <v>210000</v>
      </c>
      <c r="E232" s="61">
        <f t="shared" si="78"/>
        <v>210000</v>
      </c>
      <c r="F232" s="56"/>
    </row>
    <row r="233" spans="1:6" ht="30" x14ac:dyDescent="0.25">
      <c r="A233" s="47" t="s">
        <v>295</v>
      </c>
      <c r="B233" s="53" t="s">
        <v>409</v>
      </c>
      <c r="C233" s="43"/>
      <c r="D233" s="63">
        <f t="shared" si="78"/>
        <v>210000</v>
      </c>
      <c r="E233" s="63">
        <f t="shared" si="78"/>
        <v>210000</v>
      </c>
      <c r="F233" s="56"/>
    </row>
    <row r="234" spans="1:6" x14ac:dyDescent="0.25">
      <c r="A234" s="47" t="s">
        <v>478</v>
      </c>
      <c r="B234" s="53"/>
      <c r="C234" s="43">
        <v>500</v>
      </c>
      <c r="D234" s="76">
        <v>210000</v>
      </c>
      <c r="E234" s="76">
        <v>210000</v>
      </c>
      <c r="F234" s="56"/>
    </row>
    <row r="235" spans="1:6" x14ac:dyDescent="0.25">
      <c r="A235" s="45" t="s">
        <v>70</v>
      </c>
      <c r="B235" s="85" t="s">
        <v>410</v>
      </c>
      <c r="C235" s="43"/>
      <c r="D235" s="61">
        <f t="shared" ref="D235:E236" si="79">D236</f>
        <v>500000</v>
      </c>
      <c r="E235" s="61">
        <f t="shared" si="79"/>
        <v>300000</v>
      </c>
      <c r="F235" s="56"/>
    </row>
    <row r="236" spans="1:6" x14ac:dyDescent="0.25">
      <c r="A236" s="47" t="s">
        <v>296</v>
      </c>
      <c r="B236" s="53" t="s">
        <v>417</v>
      </c>
      <c r="C236" s="43"/>
      <c r="D236" s="63">
        <f t="shared" si="79"/>
        <v>500000</v>
      </c>
      <c r="E236" s="63">
        <f t="shared" si="79"/>
        <v>300000</v>
      </c>
      <c r="F236" s="56"/>
    </row>
    <row r="237" spans="1:6" x14ac:dyDescent="0.25">
      <c r="A237" s="47" t="s">
        <v>475</v>
      </c>
      <c r="B237" s="53"/>
      <c r="C237" s="43">
        <v>200</v>
      </c>
      <c r="D237" s="76">
        <v>500000</v>
      </c>
      <c r="E237" s="76">
        <v>300000</v>
      </c>
      <c r="F237" s="56"/>
    </row>
    <row r="238" spans="1:6" x14ac:dyDescent="0.25">
      <c r="A238" s="73" t="s">
        <v>359</v>
      </c>
      <c r="B238" s="86" t="s">
        <v>281</v>
      </c>
      <c r="C238" s="74"/>
      <c r="D238" s="75">
        <f>D239+D241+D245+D247+D249+D251+D254+D257</f>
        <v>26823948</v>
      </c>
      <c r="E238" s="75">
        <f>E239+E241+E245+E247+E249+E251+E254+E257</f>
        <v>12471165</v>
      </c>
      <c r="F238" s="56"/>
    </row>
    <row r="239" spans="1:6" x14ac:dyDescent="0.25">
      <c r="A239" s="47" t="s">
        <v>297</v>
      </c>
      <c r="B239" s="53" t="s">
        <v>373</v>
      </c>
      <c r="C239" s="43"/>
      <c r="D239" s="63">
        <f t="shared" ref="D239:E239" si="80">D240</f>
        <v>1455697</v>
      </c>
      <c r="E239" s="63">
        <f t="shared" si="80"/>
        <v>1455697</v>
      </c>
      <c r="F239" s="56"/>
    </row>
    <row r="240" spans="1:6" ht="30" x14ac:dyDescent="0.25">
      <c r="A240" s="47" t="s">
        <v>476</v>
      </c>
      <c r="B240" s="53"/>
      <c r="C240" s="43">
        <v>100</v>
      </c>
      <c r="D240" s="76">
        <v>1455697</v>
      </c>
      <c r="E240" s="76">
        <v>1455697</v>
      </c>
      <c r="F240" s="56"/>
    </row>
    <row r="241" spans="1:6" x14ac:dyDescent="0.25">
      <c r="A241" s="47" t="s">
        <v>284</v>
      </c>
      <c r="B241" s="53" t="s">
        <v>374</v>
      </c>
      <c r="C241" s="43"/>
      <c r="D241" s="63">
        <f t="shared" ref="D241:E241" si="81">D242+D243+D244</f>
        <v>22348903</v>
      </c>
      <c r="E241" s="63">
        <f t="shared" si="81"/>
        <v>8003303</v>
      </c>
      <c r="F241" s="56"/>
    </row>
    <row r="242" spans="1:6" ht="30" x14ac:dyDescent="0.25">
      <c r="A242" s="47" t="s">
        <v>476</v>
      </c>
      <c r="B242" s="53"/>
      <c r="C242" s="43">
        <v>100</v>
      </c>
      <c r="D242" s="76">
        <f>1100000+4688524+16248903</f>
        <v>22037427</v>
      </c>
      <c r="E242" s="76">
        <f>800000+2200000+5003303</f>
        <v>8003303</v>
      </c>
      <c r="F242" s="56"/>
    </row>
    <row r="243" spans="1:6" x14ac:dyDescent="0.25">
      <c r="A243" s="47" t="s">
        <v>475</v>
      </c>
      <c r="B243" s="53"/>
      <c r="C243" s="43">
        <v>200</v>
      </c>
      <c r="D243" s="76">
        <f>305476</f>
        <v>305476</v>
      </c>
      <c r="E243" s="76"/>
      <c r="F243" s="56"/>
    </row>
    <row r="244" spans="1:6" ht="14.25" customHeight="1" x14ac:dyDescent="0.25">
      <c r="A244" s="47" t="s">
        <v>477</v>
      </c>
      <c r="B244" s="53"/>
      <c r="C244" s="43">
        <v>800</v>
      </c>
      <c r="D244" s="76">
        <f>6000</f>
        <v>6000</v>
      </c>
      <c r="E244" s="76"/>
      <c r="F244" s="56"/>
    </row>
    <row r="245" spans="1:6" hidden="1" x14ac:dyDescent="0.25">
      <c r="A245" s="47" t="s">
        <v>298</v>
      </c>
      <c r="B245" s="53" t="s">
        <v>375</v>
      </c>
      <c r="C245" s="43"/>
      <c r="D245" s="63">
        <f t="shared" ref="D245:E245" si="82">D246</f>
        <v>0</v>
      </c>
      <c r="E245" s="63">
        <f t="shared" si="82"/>
        <v>0</v>
      </c>
      <c r="F245" s="56"/>
    </row>
    <row r="246" spans="1:6" ht="45" hidden="1" x14ac:dyDescent="0.25">
      <c r="A246" s="47" t="s">
        <v>476</v>
      </c>
      <c r="B246" s="53"/>
      <c r="C246" s="43">
        <v>100</v>
      </c>
      <c r="D246" s="76"/>
      <c r="E246" s="76"/>
      <c r="F246" s="56"/>
    </row>
    <row r="247" spans="1:6" x14ac:dyDescent="0.25">
      <c r="A247" s="47" t="s">
        <v>493</v>
      </c>
      <c r="B247" s="53" t="s">
        <v>376</v>
      </c>
      <c r="C247" s="43"/>
      <c r="D247" s="63">
        <f t="shared" ref="D247:E247" si="83">D248</f>
        <v>1000000</v>
      </c>
      <c r="E247" s="63">
        <f t="shared" si="83"/>
        <v>1000000</v>
      </c>
      <c r="F247" s="56"/>
    </row>
    <row r="248" spans="1:6" x14ac:dyDescent="0.25">
      <c r="A248" s="47" t="s">
        <v>477</v>
      </c>
      <c r="B248" s="53"/>
      <c r="C248" s="43">
        <v>800</v>
      </c>
      <c r="D248" s="76">
        <v>1000000</v>
      </c>
      <c r="E248" s="76">
        <v>1000000</v>
      </c>
      <c r="F248" s="56"/>
    </row>
    <row r="249" spans="1:6" ht="30" hidden="1" x14ac:dyDescent="0.25">
      <c r="A249" s="47" t="s">
        <v>494</v>
      </c>
      <c r="B249" s="53" t="s">
        <v>282</v>
      </c>
      <c r="C249" s="48"/>
      <c r="D249" s="63">
        <f t="shared" ref="D249:E249" si="84">D250</f>
        <v>0</v>
      </c>
      <c r="E249" s="63">
        <f t="shared" si="84"/>
        <v>0</v>
      </c>
      <c r="F249" s="56"/>
    </row>
    <row r="250" spans="1:6" hidden="1" x14ac:dyDescent="0.25">
      <c r="A250" s="47" t="s">
        <v>486</v>
      </c>
      <c r="B250" s="53"/>
      <c r="C250" s="48">
        <v>200</v>
      </c>
      <c r="D250" s="76"/>
      <c r="E250" s="76"/>
      <c r="F250" s="56"/>
    </row>
    <row r="251" spans="1:6" ht="29.25" customHeight="1" x14ac:dyDescent="0.25">
      <c r="A251" s="47" t="s">
        <v>360</v>
      </c>
      <c r="B251" s="53" t="s">
        <v>283</v>
      </c>
      <c r="C251" s="48"/>
      <c r="D251" s="63">
        <f t="shared" ref="D251:E251" si="85">D252+D253</f>
        <v>1322421</v>
      </c>
      <c r="E251" s="63">
        <f t="shared" si="85"/>
        <v>1315238</v>
      </c>
      <c r="F251" s="56"/>
    </row>
    <row r="252" spans="1:6" ht="35.25" customHeight="1" x14ac:dyDescent="0.25">
      <c r="A252" s="47" t="s">
        <v>476</v>
      </c>
      <c r="B252" s="53"/>
      <c r="C252" s="48">
        <v>100</v>
      </c>
      <c r="D252" s="76">
        <v>966630</v>
      </c>
      <c r="E252" s="76">
        <v>966630</v>
      </c>
      <c r="F252" s="56"/>
    </row>
    <row r="253" spans="1:6" ht="28.5" customHeight="1" x14ac:dyDescent="0.25">
      <c r="A253" s="47" t="s">
        <v>475</v>
      </c>
      <c r="B253" s="53"/>
      <c r="C253" s="48">
        <v>200</v>
      </c>
      <c r="D253" s="76">
        <v>355791</v>
      </c>
      <c r="E253" s="76">
        <v>348608</v>
      </c>
      <c r="F253" s="56"/>
    </row>
    <row r="254" spans="1:6" x14ac:dyDescent="0.25">
      <c r="A254" s="47" t="s">
        <v>299</v>
      </c>
      <c r="B254" s="53" t="s">
        <v>285</v>
      </c>
      <c r="C254" s="48"/>
      <c r="D254" s="63">
        <f t="shared" ref="D254:E254" si="86">D255+D256</f>
        <v>675710</v>
      </c>
      <c r="E254" s="63">
        <f t="shared" si="86"/>
        <v>675710</v>
      </c>
      <c r="F254" s="56"/>
    </row>
    <row r="255" spans="1:6" ht="30" x14ac:dyDescent="0.25">
      <c r="A255" s="47" t="s">
        <v>476</v>
      </c>
      <c r="B255" s="53"/>
      <c r="C255" s="48">
        <v>100</v>
      </c>
      <c r="D255" s="76">
        <v>675710</v>
      </c>
      <c r="E255" s="76">
        <v>675710</v>
      </c>
      <c r="F255" s="56"/>
    </row>
    <row r="256" spans="1:6" x14ac:dyDescent="0.25">
      <c r="A256" s="47" t="s">
        <v>475</v>
      </c>
      <c r="B256" s="53"/>
      <c r="C256" s="48">
        <v>200</v>
      </c>
      <c r="D256" s="76"/>
      <c r="E256" s="76"/>
      <c r="F256" s="56"/>
    </row>
    <row r="257" spans="1:6" x14ac:dyDescent="0.25">
      <c r="A257" s="47" t="s">
        <v>300</v>
      </c>
      <c r="B257" s="53" t="s">
        <v>286</v>
      </c>
      <c r="C257" s="48"/>
      <c r="D257" s="63">
        <f t="shared" ref="D257:E257" si="87">D258</f>
        <v>21217</v>
      </c>
      <c r="E257" s="63">
        <f t="shared" si="87"/>
        <v>21217</v>
      </c>
      <c r="F257" s="56"/>
    </row>
    <row r="258" spans="1:6" x14ac:dyDescent="0.25">
      <c r="A258" s="47" t="s">
        <v>475</v>
      </c>
      <c r="B258" s="53"/>
      <c r="C258" s="48">
        <v>200</v>
      </c>
      <c r="D258" s="76">
        <v>21217</v>
      </c>
      <c r="E258" s="76">
        <v>21217</v>
      </c>
      <c r="F258" s="56"/>
    </row>
    <row r="259" spans="1:6" x14ac:dyDescent="0.25">
      <c r="A259" s="73" t="s">
        <v>301</v>
      </c>
      <c r="B259" s="86" t="s">
        <v>377</v>
      </c>
      <c r="C259" s="74"/>
      <c r="D259" s="75">
        <f>D260+D262+D264</f>
        <v>29680786</v>
      </c>
      <c r="E259" s="75">
        <f>E260+E262+E264</f>
        <v>7188786</v>
      </c>
      <c r="F259" s="56"/>
    </row>
    <row r="260" spans="1:6" x14ac:dyDescent="0.25">
      <c r="A260" s="47" t="s">
        <v>361</v>
      </c>
      <c r="B260" s="53" t="s">
        <v>378</v>
      </c>
      <c r="C260" s="48"/>
      <c r="D260" s="63">
        <f t="shared" ref="D260:E260" si="88">D261</f>
        <v>324990</v>
      </c>
      <c r="E260" s="63">
        <f t="shared" si="88"/>
        <v>324990</v>
      </c>
      <c r="F260" s="56"/>
    </row>
    <row r="261" spans="1:6" x14ac:dyDescent="0.25">
      <c r="A261" s="47" t="s">
        <v>478</v>
      </c>
      <c r="B261" s="53"/>
      <c r="C261" s="48">
        <v>500</v>
      </c>
      <c r="D261" s="76">
        <v>324990</v>
      </c>
      <c r="E261" s="76">
        <v>324990</v>
      </c>
      <c r="F261" s="56"/>
    </row>
    <row r="262" spans="1:6" x14ac:dyDescent="0.25">
      <c r="A262" s="47" t="s">
        <v>302</v>
      </c>
      <c r="B262" s="53" t="s">
        <v>379</v>
      </c>
      <c r="C262" s="48"/>
      <c r="D262" s="63">
        <f t="shared" ref="D262:E262" si="89">D263</f>
        <v>29320000</v>
      </c>
      <c r="E262" s="63">
        <f t="shared" si="89"/>
        <v>6828000</v>
      </c>
      <c r="F262" s="56"/>
    </row>
    <row r="263" spans="1:6" x14ac:dyDescent="0.25">
      <c r="A263" s="47" t="s">
        <v>478</v>
      </c>
      <c r="B263" s="53"/>
      <c r="C263" s="48">
        <v>500</v>
      </c>
      <c r="D263" s="76">
        <v>29320000</v>
      </c>
      <c r="E263" s="76">
        <v>6828000</v>
      </c>
      <c r="F263" s="56"/>
    </row>
    <row r="264" spans="1:6" x14ac:dyDescent="0.25">
      <c r="A264" s="47" t="s">
        <v>480</v>
      </c>
      <c r="B264" s="53" t="s">
        <v>535</v>
      </c>
      <c r="C264" s="48"/>
      <c r="D264" s="63">
        <f t="shared" ref="D264:E264" si="90">D265</f>
        <v>35796</v>
      </c>
      <c r="E264" s="63">
        <f t="shared" si="90"/>
        <v>35796</v>
      </c>
      <c r="F264" s="56"/>
    </row>
    <row r="265" spans="1:6" x14ac:dyDescent="0.25">
      <c r="A265" s="47" t="s">
        <v>478</v>
      </c>
      <c r="B265" s="53"/>
      <c r="C265" s="48">
        <v>500</v>
      </c>
      <c r="D265" s="76">
        <v>35796</v>
      </c>
      <c r="E265" s="76">
        <v>35796</v>
      </c>
      <c r="F265" s="56"/>
    </row>
    <row r="266" spans="1:6" x14ac:dyDescent="0.25">
      <c r="A266" s="54" t="s">
        <v>479</v>
      </c>
      <c r="B266" s="53"/>
      <c r="C266" s="43"/>
      <c r="D266" s="60">
        <f>D6+D52+D128+D133+D144+D154+D166+D172+D177+D196+D201+D217+D230+D238+D259</f>
        <v>356115281.93000001</v>
      </c>
      <c r="E266" s="60">
        <f>E6+E52+E128+E133+E144+E154+E166+E172+E177+E196+E201+E217+E230+E238+E259</f>
        <v>285419514.49000001</v>
      </c>
      <c r="F266" s="56"/>
    </row>
    <row r="267" spans="1:6" x14ac:dyDescent="0.25">
      <c r="A267" s="54" t="s">
        <v>497</v>
      </c>
      <c r="B267" s="53"/>
      <c r="C267" s="43"/>
      <c r="D267" s="63">
        <v>2550000</v>
      </c>
      <c r="E267" s="63">
        <v>2650000</v>
      </c>
      <c r="F267" s="56"/>
    </row>
    <row r="268" spans="1:6" x14ac:dyDescent="0.25">
      <c r="A268" s="82" t="s">
        <v>498</v>
      </c>
      <c r="B268" s="83"/>
      <c r="C268" s="74"/>
      <c r="D268" s="75">
        <f>D266+D267</f>
        <v>358665281.93000001</v>
      </c>
      <c r="E268" s="75">
        <f>E266+E267</f>
        <v>288069514.49000001</v>
      </c>
      <c r="F268" s="56"/>
    </row>
    <row r="269" spans="1:6" x14ac:dyDescent="0.25">
      <c r="A269" s="55" t="s">
        <v>484</v>
      </c>
      <c r="B269" s="53"/>
      <c r="C269" s="43"/>
      <c r="D269" s="43">
        <v>0</v>
      </c>
      <c r="E269" s="43">
        <v>0</v>
      </c>
      <c r="F269" s="56"/>
    </row>
    <row r="270" spans="1:6" x14ac:dyDescent="0.25">
      <c r="A270" s="56"/>
      <c r="B270" s="57"/>
      <c r="F270" s="56"/>
    </row>
    <row r="271" spans="1:6" x14ac:dyDescent="0.25">
      <c r="A271" s="56"/>
      <c r="B271" s="57"/>
      <c r="F271" s="56"/>
    </row>
    <row r="273" spans="1:7" x14ac:dyDescent="0.25">
      <c r="A273" s="39" t="s">
        <v>487</v>
      </c>
      <c r="D273" s="68"/>
      <c r="E273" s="68"/>
    </row>
    <row r="279" spans="1:7" x14ac:dyDescent="0.25">
      <c r="B279" s="39"/>
      <c r="C279" s="39"/>
      <c r="G279" s="64"/>
    </row>
    <row r="280" spans="1:7" x14ac:dyDescent="0.25">
      <c r="B280" s="39"/>
      <c r="C280" s="39"/>
      <c r="G280" s="64"/>
    </row>
    <row r="281" spans="1:7" x14ac:dyDescent="0.25">
      <c r="B281" s="39"/>
      <c r="C281" s="39"/>
      <c r="D281" s="69"/>
    </row>
  </sheetData>
  <mergeCells count="7">
    <mergeCell ref="A4:E4"/>
    <mergeCell ref="A1:C1"/>
    <mergeCell ref="A2:C2"/>
    <mergeCell ref="A3:C3"/>
    <mergeCell ref="D1:E1"/>
    <mergeCell ref="D2:E2"/>
    <mergeCell ref="D3:E3"/>
  </mergeCells>
  <pageMargins left="0.31496062992125984" right="0" top="0.15748031496062992" bottom="0.15748031496062992" header="0.31496062992125984" footer="0.31496062992125984"/>
  <pageSetup paperSize="9" scale="53" fitToHeight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6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2016-12-19T04:33:56Z</cp:lastPrinted>
  <dcterms:created xsi:type="dcterms:W3CDTF">2015-09-23T12:24:19Z</dcterms:created>
  <dcterms:modified xsi:type="dcterms:W3CDTF">2017-03-23T11:50:07Z</dcterms:modified>
</cp:coreProperties>
</file>